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62" documentId="120_S{2AC9BD13-BADA-5192-A53E-5A8FF88502F6}" xr6:coauthVersionLast="47" xr6:coauthVersionMax="47" xr10:uidLastSave="{BC2EACD8-D6AE-47E8-96E9-CE487848DE9A}"/>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I3" i="4"/>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<sst xmlns="http://schemas.openxmlformats.org/spreadsheetml/2006/main" count="180301" uniqueCount="39132">
  <si>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</si>
  <si>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</si>
  <si>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</si>
  <si>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</si>
  <si>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</si>
  <si>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</si>
  <si>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</si>
  <si>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</si>
  <si>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</si>
  <si>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</si>
  <si>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</si>
  <si>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</si>
  <si>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</si>
  <si>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</si>
  <si>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</si>
  <si>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</si>
  <si>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</si>
  <si>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</si>
  <si>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</si>
  <si>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</si>
  <si>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</si>
  <si>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</si>
  <si>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</si>
  <si>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</si>
  <si>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</si>
  <si>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</si>
  <si>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</si>
  <si>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</si>
  <si>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</si>
  <si>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</si>
  <si>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</si>
  <si>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</si>
  <si>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</si>
  <si>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</si>
  <si>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</si>
  <si>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</si>
  <si>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</si>
  <si>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</si>
  <si>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</si>
  <si>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</si>
  <si>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</si>
  <si>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</si>
  <si>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</si>
  <si>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</si>
  <si>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</si>
  <si>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</si>
  <si>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</si>
  <si>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</si>
  <si>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</si>
  <si>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</si>
  <si>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</si>
  <si>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</si>
  <si>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</si>
  <si>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</si>
  <si>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</si>
  <si>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</si>
  <si>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</si>
  <si>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</si>
  <si>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</si>
  <si>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</si>
  <si>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</si>
  <si>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</si>
  <si>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</si>
  <si>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</si>
  <si>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</si>
  <si>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</si>
  <si>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</si>
  <si>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</si>
  <si>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</si>
  <si>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</si>
  <si>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</si>
  <si>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</si>
  <si>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</si>
  <si>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</si>
  <si>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</si>
  <si>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</si>
  <si>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</si>
  <si>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</si>
  <si>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</si>
  <si>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</si>
  <si>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</si>
  <si>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</si>
  <si>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</si>
  <si>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</si>
  <si>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</si>
  <si>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</si>
  <si>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</si>
  <si>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</si>
  <si>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</si>
  <si>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</si>
  <si>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</si>
  <si>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</si>
  <si>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</si>
  <si>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</si>
  <si>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</si>
  <si>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</si>
  <si>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</si>
  <si>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</si>
  <si>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</si>
  <si>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</si>
  <si>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</si>
  <si>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</si>
  <si>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</si>
  <si>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</si>
  <si>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</si>
  <si>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</si>
  <si>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</si>
  <si>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</si>
  <si>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</si>
  <si>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</si>
  <si>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</si>
  <si>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</si>
  <si>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</si>
  <si>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</si>
  <si>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</si>
  <si>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</si>
  <si>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</si>
  <si>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</si>
  <si>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</si>
  <si>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</si>
  <si>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</si>
  <si>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</si>
  <si>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</si>
  <si>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</si>
  <si>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</si>
  <si>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</si>
  <si>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</si>
  <si>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</si>
  <si>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</si>
  <si>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</si>
  <si>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</si>
  <si>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</si>
  <si>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</si>
  <si>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</si>
  <si>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</si>
  <si>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</si>
  <si>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</si>
  <si>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</si>
  <si>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</si>
  <si>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</si>
  <si>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</si>
  <si>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</si>
  <si>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</si>
  <si>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</si>
  <si>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</si>
  <si>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</si>
  <si>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</si>
  <si>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</si>
  <si>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</si>
  <si>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</si>
  <si>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</si>
  <si>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</si>
  <si>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</si>
  <si>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</si>
  <si>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</si>
  <si>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</si>
  <si>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</si>
  <si>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</si>
  <si>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</si>
  <si>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</si>
  <si>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</si>
  <si>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</si>
  <si>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</si>
  <si>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</si>
  <si>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</si>
  <si>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</si>
  <si>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</si>
  <si>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</si>
  <si>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</si>
  <si>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</si>
  <si>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</si>
  <si>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</si>
  <si>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</si>
  <si>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</si>
  <si>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</si>
  <si>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</si>
  <si>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</si>
  <si>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</si>
  <si>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</si>
  <si>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</si>
  <si>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</si>
  <si>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</si>
  <si>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</si>
  <si>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</si>
  <si>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</si>
  <si>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</si>
  <si>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</si>
  <si>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</si>
  <si>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</si>
  <si>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</si>
  <si>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</si>
  <si>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</si>
  <si>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</si>
  <si>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</si>
  <si>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</si>
  <si>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</si>
  <si>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</si>
  <si>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</si>
  <si>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</si>
  <si>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</si>
  <si>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</si>
  <si>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</si>
  <si>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</si>
  <si>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</si>
  <si>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</si>
  <si>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</si>
  <si>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</si>
  <si>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</si>
  <si>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</si>
  <si>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</si>
  <si>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</si>
  <si>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</si>
  <si>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</si>
  <si>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</si>
  <si>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</si>
  <si>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</si>
  <si>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</si>
  <si>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</si>
  <si>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</si>
  <si>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</si>
  <si>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</si>
  <si>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</si>
  <si>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</si>
  <si>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</si>
  <si>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</si>
  <si>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</si>
  <si>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</si>
  <si>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</si>
  <si>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</si>
  <si>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</si>
  <si>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</si>
  <si>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</si>
  <si>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</si>
  <si>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</si>
  <si>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</si>
  <si>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</si>
  <si>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</si>
  <si>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</si>
  <si>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</si>
  <si>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</si>
  <si>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</si>
  <si>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</si>
  <si>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</si>
  <si>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</si>
  <si>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</si>
  <si>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</si>
  <si>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</si>
  <si>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</si>
  <si>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</si>
  <si>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</si>
  <si>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</si>
  <si>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</si>
  <si>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</si>
  <si>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</si>
  <si>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</si>
  <si>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</si>
  <si>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</si>
  <si>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</si>
  <si>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</si>
  <si>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</si>
  <si>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</si>
  <si>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</si>
  <si>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</si>
  <si>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</si>
  <si>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</si>
  <si>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</si>
  <si>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</si>
  <si>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</si>
  <si>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</si>
  <si>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</si>
  <si>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</si>
  <si>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</si>
  <si>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</si>
  <si>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</si>
  <si>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</si>
  <si>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</si>
  <si>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</si>
  <si>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</si>
  <si>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</si>
  <si>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</si>
  <si>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</si>
  <si>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</si>
  <si>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</si>
  <si>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</si>
  <si>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</si>
  <si>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</si>
  <si>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</si>
  <si>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</si>
  <si>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</si>
  <si>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</si>
  <si>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</si>
  <si>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</si>
  <si>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</si>
  <si>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</si>
  <si>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</si>
  <si>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</si>
  <si>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</si>
  <si>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</si>
  <si>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</si>
  <si>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</si>
  <si>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</si>
  <si>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</si>
  <si>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</si>
  <si>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</si>
  <si>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</si>
  <si>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</si>
  <si>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</si>
  <si>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</si>
  <si>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</si>
  <si>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</si>
  <si>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</si>
  <si>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</si>
  <si>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</si>
  <si>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</si>
  <si>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</si>
  <si>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</si>
  <si>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</si>
  <si>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</si>
  <si>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</si>
  <si>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</si>
  <si>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</si>
  <si>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</si>
  <si>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</si>
  <si>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</si>
  <si>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</si>
  <si>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</si>
  <si>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</si>
  <si>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</si>
  <si>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</si>
  <si>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</si>
  <si>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</si>
  <si>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</si>
  <si>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</si>
  <si>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</si>
  <si>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</si>
  <si>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</si>
  <si>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</si>
  <si>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</si>
  <si>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</si>
  <si>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</si>
  <si>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</si>
  <si>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</si>
  <si>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</si>
  <si>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</si>
  <si>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</si>
  <si>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</si>
  <si>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</si>
  <si>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</si>
  <si>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</si>
  <si>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</si>
  <si>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</si>
  <si>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</si>
  <si>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</si>
  <si>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</si>
  <si>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</si>
  <si>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</si>
  <si>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</si>
  <si>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</si>
  <si>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</si>
  <si>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</si>
  <si>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</si>
  <si>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</si>
  <si>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</si>
  <si>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</si>
  <si>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</si>
  <si>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</si>
  <si>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</si>
  <si>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</si>
  <si>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</si>
  <si>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</si>
  <si>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</si>
  <si>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</si>
  <si>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</si>
  <si>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</si>
  <si>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</si>
  <si>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</si>
  <si>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</si>
  <si>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</si>
  <si>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</si>
  <si>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</si>
  <si>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</si>
  <si>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</si>
  <si>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</si>
  <si>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</si>
  <si>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</si>
  <si>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</si>
  <si>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</si>
  <si>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</si>
  <si>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</si>
  <si>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</si>
  <si>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</si>
  <si>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</si>
  <si>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</si>
  <si>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</si>
  <si>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</si>
  <si>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</si>
  <si>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</si>
  <si>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</si>
  <si>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</si>
  <si>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</si>
  <si>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</si>
  <si>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</si>
  <si>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</si>
  <si>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</si>
  <si>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</si>
  <si>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</si>
  <si>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</si>
  <si>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</si>
  <si>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</si>
  <si>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</si>
  <si>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</si>
  <si>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</si>
  <si>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</si>
  <si>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</si>
  <si>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</si>
  <si>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</si>
  <si>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</si>
  <si>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</si>
  <si>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</si>
  <si>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</si>
  <si>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</si>
  <si>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</si>
  <si>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</si>
  <si>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</si>
  <si>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</si>
  <si>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</si>
  <si>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</si>
  <si>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</si>
  <si>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</si>
  <si>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</si>
  <si>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</si>
  <si>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</si>
  <si>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</si>
  <si>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</si>
  <si>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</si>
  <si>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</si>
  <si>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</si>
  <si>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</si>
  <si>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</si>
  <si>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</si>
  <si>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</si>
  <si>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</si>
  <si>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</si>
  <si>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</si>
  <si>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</si>
  <si>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</si>
  <si>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</si>
  <si>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</si>
  <si>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</si>
  <si>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</si>
  <si>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</si>
  <si>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</si>
  <si>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</si>
  <si>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</si>
  <si>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</si>
  <si>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</si>
  <si>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</si>
  <si>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</si>
  <si>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</si>
  <si>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</si>
  <si>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</si>
  <si>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</si>
  <si>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</si>
  <si>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</si>
  <si>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</si>
  <si>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</si>
  <si>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</si>
  <si>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</si>
  <si>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</si>
  <si>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</si>
  <si>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</si>
  <si>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</si>
  <si>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</si>
  <si>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</si>
  <si>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</si>
  <si>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</si>
  <si>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</si>
  <si>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</si>
  <si>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</si>
  <si>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</si>
  <si>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</si>
  <si>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</si>
  <si>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</si>
  <si>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</si>
  <si>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</si>
  <si>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</si>
  <si>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</si>
  <si>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</si>
  <si>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</si>
  <si>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</si>
  <si>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</si>
  <si>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</si>
  <si>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</si>
  <si>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</si>
  <si>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</si>
  <si>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</si>
  <si>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</si>
  <si>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</si>
  <si>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</si>
  <si>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</si>
  <si>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</si>
  <si>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</si>
  <si>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</si>
  <si>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</si>
  <si>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</si>
  <si>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</si>
  <si>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</si>
  <si>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</si>
  <si>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</si>
  <si>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</si>
  <si>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</si>
  <si>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</si>
  <si>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</si>
  <si>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</si>
  <si>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</si>
  <si>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</si>
  <si>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</si>
  <si>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</si>
  <si>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</si>
  <si>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</si>
  <si>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</si>
  <si>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</si>
  <si>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</si>
  <si>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</si>
  <si>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</si>
  <si>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</si>
  <si>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</si>
  <si>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</si>
  <si>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</si>
  <si>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</si>
  <si>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</si>
  <si>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</si>
  <si>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</si>
  <si>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</si>
  <si>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</si>
  <si>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</si>
  <si>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</si>
  <si>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</si>
  <si>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</si>
  <si>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</si>
  <si>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</si>
  <si>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</si>
  <si>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</si>
  <si>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</si>
  <si>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</si>
  <si>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</si>
  <si>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</si>
  <si>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</si>
  <si>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</si>
  <si>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</si>
  <si>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</si>
  <si>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</si>
  <si>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</si>
  <si>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</si>
  <si>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</si>
  <si>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</si>
  <si>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</si>
  <si>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</si>
  <si>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</si>
  <si>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</si>
  <si>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</si>
  <si>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</si>
  <si>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</si>
  <si>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</si>
  <si>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</si>
  <si>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</si>
  <si>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</si>
  <si>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</si>
  <si>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</si>
  <si>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</si>
  <si>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</si>
  <si>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</si>
  <si>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</si>
  <si>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</si>
  <si>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</si>
  <si>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</si>
  <si>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</si>
  <si>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</si>
  <si>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</si>
  <si>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</si>
  <si>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</si>
  <si>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</si>
  <si>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</si>
  <si>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</si>
  <si>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</si>
  <si>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</si>
  <si>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</si>
  <si>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</si>
  <si>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</si>
  <si>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</si>
  <si>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</si>
  <si>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</si>
  <si>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</si>
  <si>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</si>
  <si>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</si>
  <si>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</si>
  <si>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</si>
  <si>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</si>
  <si>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</si>
  <si>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</si>
  <si>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</si>
  <si>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</si>
  <si>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</si>
  <si>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</si>
  <si>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</si>
  <si>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</si>
  <si>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</si>
  <si>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</si>
  <si>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</si>
  <si>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</si>
  <si>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</si>
  <si>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</si>
  <si>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</si>
  <si>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</si>
  <si>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</si>
  <si>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</si>
  <si>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</si>
  <si>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</si>
  <si>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</si>
  <si>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</si>
  <si>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</si>
  <si>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</si>
  <si>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</si>
  <si>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</si>
  <si>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</si>
  <si>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</si>
  <si>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</si>
  <si>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</si>
  <si>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</si>
  <si>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</si>
  <si>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</si>
  <si>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</si>
  <si>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</si>
  <si>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</si>
  <si>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</si>
  <si>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</si>
  <si>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</si>
  <si>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</si>
  <si>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</si>
  <si>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</si>
  <si>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</si>
  <si>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</si>
  <si>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</si>
  <si>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</si>
  <si>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</si>
  <si>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</si>
  <si>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</si>
  <si>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</si>
  <si>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</si>
  <si>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</si>
  <si>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</si>
  <si>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</si>
  <si>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</si>
  <si>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</si>
  <si>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</si>
  <si>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</si>
  <si>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</si>
  <si>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</si>
  <si>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</si>
  <si>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</si>
  <si>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</si>
  <si>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</si>
  <si>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</si>
  <si>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</si>
  <si>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</si>
  <si>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</si>
  <si>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</si>
  <si>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</si>
  <si>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</si>
  <si>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</si>
  <si>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</si>
  <si>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</si>
  <si>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</si>
  <si>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</si>
  <si>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</si>
  <si>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</si>
  <si>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</si>
  <si>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</si>
  <si>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</si>
  <si>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</si>
  <si>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</si>
  <si>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</si>
  <si>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</si>
  <si>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</si>
  <si>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</si>
  <si>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</si>
  <si>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</si>
  <si>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</si>
  <si>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</si>
  <si>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</si>
  <si>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</si>
  <si>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</si>
  <si>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</si>
  <si>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</si>
  <si>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</si>
  <si>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</si>
  <si>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</si>
  <si>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</si>
  <si>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</si>
  <si>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</si>
  <si>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</si>
  <si>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</si>
  <si>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</si>
  <si>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</si>
  <si>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</si>
  <si>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</si>
  <si>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</si>
  <si>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</si>
  <si>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</si>
  <si>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</si>
  <si>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</si>
  <si>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</si>
  <si>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</si>
  <si>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</si>
  <si>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</si>
  <si>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</si>
  <si>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</si>
  <si>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</si>
  <si>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</si>
  <si>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</si>
  <si>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</si>
  <si>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</si>
  <si>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</si>
  <si>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</si>
  <si>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</si>
  <si>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</si>
  <si>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</si>
  <si>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</si>
  <si>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</si>
  <si>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</si>
  <si>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</si>
  <si>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</si>
  <si>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</si>
  <si>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</si>
  <si>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</si>
  <si>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</si>
  <si>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</si>
  <si>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</si>
  <si>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</si>
  <si>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</si>
  <si>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</si>
  <si>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</si>
  <si>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</si>
  <si>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</si>
  <si>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</si>
  <si>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</si>
  <si>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</si>
  <si>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</si>
  <si>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</si>
  <si>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</si>
  <si>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</si>
  <si>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</si>
  <si>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</si>
  <si>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</si>
  <si>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</si>
  <si>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</si>
  <si>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</si>
  <si>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</si>
  <si>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</si>
  <si>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</si>
  <si>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</si>
  <si>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</si>
  <si>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</si>
  <si>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</si>
  <si>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</si>
  <si>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</si>
  <si>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</si>
  <si>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</si>
  <si>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</si>
  <si>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</si>
  <si>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</si>
  <si>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</si>
  <si>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</si>
  <si>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</si>
  <si>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</si>
  <si>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</si>
  <si>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</si>
  <si>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</si>
  <si>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</si>
  <si>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</si>
  <si>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</si>
  <si>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</si>
  <si>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</si>
  <si>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</si>
  <si>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</si>
  <si>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</si>
  <si>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</si>
  <si>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</si>
  <si>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</si>
  <si>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</si>
  <si>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</si>
  <si>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</si>
  <si>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</si>
  <si>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</si>
  <si>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</si>
  <si>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</si>
  <si>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</si>
  <si>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</si>
  <si>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</si>
  <si>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</si>
  <si>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</si>
  <si>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</si>
  <si>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</si>
  <si>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</si>
  <si>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</si>
  <si>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</si>
  <si>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</si>
  <si>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</si>
  <si>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</si>
  <si>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</si>
  <si>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</si>
  <si>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</si>
  <si>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</si>
  <si>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</si>
  <si>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</si>
  <si>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</si>
  <si>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</si>
  <si>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</si>
  <si>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</si>
  <si>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</si>
  <si>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</si>
  <si>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</si>
  <si>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</si>
  <si>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</si>
  <si>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</si>
  <si>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</si>
  <si>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</si>
  <si>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</si>
  <si>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</si>
  <si>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</si>
  <si>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</si>
  <si>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</si>
  <si>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</si>
  <si>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</si>
  <si>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</si>
  <si>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</si>
  <si>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</si>
  <si>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</si>
  <si>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</si>
  <si>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</si>
  <si>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</si>
  <si>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</si>
  <si>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</si>
  <si>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</si>
  <si>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</si>
  <si>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</si>
  <si>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</si>
  <si>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</si>
  <si>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</si>
  <si>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</si>
  <si>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</si>
  <si>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</si>
  <si>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</si>
  <si>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</si>
  <si>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</si>
  <si>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</si>
  <si>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</si>
  <si>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</si>
  <si>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</si>
  <si>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</si>
  <si>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</si>
  <si>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</si>
  <si>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</si>
  <si>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</si>
  <si>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</si>
  <si>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</si>
  <si>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</si>
  <si>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</si>
  <si>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</si>
  <si>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</si>
  <si>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</si>
  <si>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</si>
  <si>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</si>
  <si>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</si>
  <si>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</si>
  <si>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</si>
  <si>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</si>
  <si>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</si>
  <si>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</si>
  <si>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</si>
  <si>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</si>
  <si>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</si>
  <si>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</si>
  <si>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</si>
  <si>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</si>
  <si>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</si>
  <si>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</si>
  <si>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</si>
  <si>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</si>
  <si>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</si>
  <si>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</si>
  <si>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</si>
  <si>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</si>
  <si>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</si>
  <si>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</si>
  <si>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</si>
  <si>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</si>
  <si>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</si>
  <si>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</si>
  <si>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</si>
  <si>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</si>
  <si>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</si>
  <si>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</si>
  <si>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</si>
  <si>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</si>
  <si>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</si>
  <si>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</si>
  <si>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</si>
  <si>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</si>
  <si>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</si>
  <si>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</si>
  <si>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</si>
  <si>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</si>
  <si>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</si>
  <si>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</si>
  <si>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</si>
  <si>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</si>
  <si>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</si>
  <si>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</si>
  <si>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</si>
  <si>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</si>
  <si>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</si>
  <si>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</si>
  <si>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</si>
  <si>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</si>
  <si>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</si>
  <si>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</si>
  <si>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</si>
  <si>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</si>
  <si>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</si>
  <si>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</si>
  <si>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</si>
  <si>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</si>
  <si>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</si>
  <si>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</si>
  <si>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</si>
  <si>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</si>
  <si>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</si>
  <si>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</si>
  <si>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</si>
  <si>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</si>
  <si>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</si>
  <si>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</si>
  <si>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</si>
  <si>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</si>
  <si>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</si>
  <si>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</si>
  <si>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</si>
  <si>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</si>
  <si>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</si>
  <si>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</si>
  <si>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</si>
  <si>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</si>
  <si>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</si>
  <si>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</si>
  <si>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</si>
  <si>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</si>
  <si>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</si>
  <si>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</si>
  <si>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</si>
  <si>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</si>
  <si>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</si>
  <si>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</si>
  <si>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</si>
  <si>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</si>
  <si>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</si>
  <si>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</si>
  <si>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</si>
  <si>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</si>
  <si>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</si>
  <si>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</si>
  <si>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</si>
  <si>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</si>
  <si>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</si>
  <si>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</si>
  <si>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</si>
  <si>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</si>
  <si>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</si>
  <si>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</si>
  <si>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</si>
  <si>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</si>
  <si>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</si>
  <si>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</si>
  <si>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</si>
  <si>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</si>
  <si>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</si>
  <si>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</si>
  <si>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</si>
  <si>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</si>
  <si>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</si>
  <si>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</si>
  <si>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</si>
  <si>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</si>
  <si>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</si>
  <si>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</si>
  <si>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</si>
  <si>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</si>
  <si>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</si>
  <si>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</si>
  <si>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</si>
  <si>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</si>
  <si>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</si>
  <si>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</si>
  <si>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</si>
  <si>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</si>
  <si>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</si>
  <si>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</si>
  <si>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</si>
  <si>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</si>
  <si>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</si>
  <si>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</si>
  <si>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</si>
  <si>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</si>
  <si>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</si>
  <si>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</si>
  <si>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</si>
  <si>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</si>
  <si>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</si>
  <si>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</si>
  <si>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</si>
  <si>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</si>
  <si>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</si>
  <si>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</si>
  <si>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</si>
  <si>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</si>
  <si>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</si>
  <si>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</si>
  <si>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</si>
  <si>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</si>
  <si>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</si>
  <si>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</si>
  <si>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</si>
  <si>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</si>
  <si>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</si>
  <si>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</si>
  <si>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</si>
  <si>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</si>
  <si>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</si>
  <si>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</si>
  <si>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</si>
  <si>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</si>
  <si>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</si>
  <si>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</si>
  <si>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</si>
  <si>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</si>
  <si>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</si>
  <si>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</si>
  <si>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</si>
  <si>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</si>
  <si>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</si>
  <si>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</si>
  <si>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</si>
  <si>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</si>
  <si>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</si>
  <si>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</si>
  <si>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</si>
  <si>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</si>
  <si>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</si>
  <si>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</si>
  <si>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</si>
  <si>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</si>
  <si>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</si>
  <si>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</si>
  <si>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</si>
  <si>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</si>
  <si>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</si>
  <si>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</si>
  <si>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</si>
  <si>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</si>
  <si>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</si>
  <si>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</si>
  <si>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</si>
  <si>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</si>
  <si>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</si>
  <si>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</si>
  <si>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</si>
  <si>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</si>
  <si>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</si>
  <si>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</si>
  <si>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</si>
  <si>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</si>
  <si>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</si>
  <si>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</si>
  <si>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</si>
  <si>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</si>
  <si>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</si>
  <si>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</si>
  <si>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</si>
  <si>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</si>
  <si>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</si>
  <si>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</si>
  <si>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</si>
  <si>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</si>
  <si>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</si>
  <si>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</si>
  <si>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</si>
  <si>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</si>
  <si>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</si>
  <si>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</si>
  <si>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</si>
  <si>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</si>
  <si>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</si>
  <si>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</si>
  <si>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</si>
  <si>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</si>
  <si>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</si>
  <si>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</si>
  <si>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</si>
  <si>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</si>
  <si>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</si>
  <si>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</si>
  <si>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</si>
  <si>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</si>
  <si>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</si>
  <si>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</si>
  <si>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</si>
  <si>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</si>
  <si>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</si>
  <si>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</si>
  <si>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</si>
  <si>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</si>
  <si>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</si>
  <si>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</si>
  <si>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</si>
  <si>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</si>
  <si>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</si>
  <si>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</si>
  <si>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</si>
  <si>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</si>
  <si>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</si>
  <si>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</si>
  <si>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</si>
  <si>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</si>
  <si>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</si>
  <si>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</si>
  <si>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</si>
  <si>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</si>
  <si>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</si>
  <si>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</si>
  <si>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</si>
  <si>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</si>
  <si>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</si>
  <si>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</si>
  <si>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</si>
  <si>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</si>
  <si>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</si>
  <si>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</si>
  <si>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</si>
  <si>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</si>
  <si>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</si>
  <si>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</si>
  <si>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</si>
  <si>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</si>
  <si>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</si>
  <si>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</si>
  <si>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</si>
  <si>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</si>
  <si>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</si>
  <si>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</si>
  <si>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</si>
  <si>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</si>
  <si>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</si>
  <si>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</si>
  <si>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</si>
  <si>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</si>
  <si>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</si>
  <si>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</si>
  <si>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</si>
  <si>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</si>
  <si>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</si>
  <si>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</si>
  <si>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</si>
  <si>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</si>
  <si>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</si>
  <si>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</si>
  <si>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</si>
  <si>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</si>
  <si>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</si>
  <si>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</si>
  <si>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</si>
  <si>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</si>
  <si>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</si>
  <si>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</si>
  <si>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</si>
  <si>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</si>
  <si>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</si>
  <si>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</si>
  <si>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</si>
  <si>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</si>
  <si>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</si>
  <si>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</si>
  <si>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</si>
  <si>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</si>
  <si>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</si>
  <si>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</si>
  <si>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</si>
  <si>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</si>
  <si>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</si>
  <si>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</si>
  <si>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</si>
  <si>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</si>
  <si>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</si>
  <si>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</si>
  <si>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</si>
  <si>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</si>
  <si>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</si>
  <si>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</si>
  <si>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</si>
  <si>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</si>
  <si>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</si>
  <si>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</si>
  <si>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</si>
  <si>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</si>
  <si>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</si>
  <si>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</si>
  <si>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</si>
  <si>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</si>
  <si>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</si>
  <si>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</si>
  <si>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</si>
  <si>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</si>
  <si>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</si>
  <si>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</si>
  <si>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</si>
  <si>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</si>
  <si>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</si>
  <si>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</si>
  <si>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</si>
  <si>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</si>
  <si>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</si>
  <si>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</si>
  <si>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</si>
  <si>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</si>
  <si>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</si>
  <si>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</si>
  <si>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</si>
  <si>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</si>
  <si>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</si>
  <si>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</si>
  <si>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</si>
  <si>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</si>
  <si>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</si>
  <si>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</si>
  <si>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</si>
  <si>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</si>
  <si>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</si>
  <si>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</si>
  <si>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</si>
  <si>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</si>
  <si>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</si>
  <si>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</si>
  <si>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</si>
  <si>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</si>
  <si>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</si>
  <si>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</si>
  <si>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</si>
  <si>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</si>
  <si>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</si>
  <si>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</si>
  <si>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</si>
  <si>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</si>
  <si>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</si>
  <si>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</si>
  <si>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</si>
  <si>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</si>
  <si>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</si>
  <si>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</si>
  <si>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</si>
  <si>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</si>
  <si>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</si>
  <si>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</si>
  <si>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</si>
  <si>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</si>
  <si>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</si>
  <si>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</si>
  <si>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</si>
  <si>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</si>
  <si>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</si>
  <si>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</si>
  <si>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</si>
  <si>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</si>
  <si>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</si>
  <si>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</si>
  <si>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</si>
  <si>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</si>
  <si>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</si>
  <si>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</si>
  <si>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</si>
  <si>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</si>
  <si>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</si>
  <si>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</si>
  <si>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</si>
  <si>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</si>
  <si>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</si>
  <si>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</si>
  <si>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</si>
  <si>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</si>
  <si>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</si>
  <si>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</si>
  <si>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</si>
  <si>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</si>
  <si>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</si>
  <si>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</si>
  <si>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</si>
  <si>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</si>
  <si>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</si>
  <si>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</si>
  <si>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</si>
  <si>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</si>
  <si>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</si>
  <si>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</si>
  <si>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</si>
  <si>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</si>
  <si>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</si>
  <si>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</si>
  <si>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</si>
  <si>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</si>
  <si>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</si>
  <si>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</si>
  <si>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</si>
  <si>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</si>
  <si>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</si>
  <si>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</si>
  <si>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</si>
  <si>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</si>
  <si>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</si>
  <si>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</si>
  <si>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</si>
  <si>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</si>
  <si>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</si>
  <si>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</si>
  <si>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</si>
  <si>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</si>
  <si>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</si>
  <si>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</si>
  <si>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</si>
  <si>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</si>
  <si>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</si>
  <si>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</si>
  <si>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</si>
  <si>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</si>
  <si>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</si>
  <si>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</si>
  <si>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</si>
  <si>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</si>
  <si>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</si>
  <si>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</si>
  <si>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</si>
  <si>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</si>
  <si>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</si>
  <si>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</si>
  <si>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</si>
  <si>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</si>
  <si>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</si>
  <si>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</si>
  <si>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</si>
  <si>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</si>
  <si>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</si>
  <si>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</si>
  <si>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</si>
  <si>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</si>
  <si>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</si>
  <si>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</si>
  <si>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</si>
  <si>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</si>
  <si>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</si>
  <si>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</si>
  <si>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</si>
  <si>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</si>
  <si>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</si>
  <si>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</si>
  <si>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</si>
  <si>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</si>
  <si>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</si>
  <si>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</si>
  <si>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</si>
  <si>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</si>
  <si>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</si>
  <si>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</si>
  <si>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</si>
  <si>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</si>
  <si>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</si>
  <si>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</si>
  <si>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</si>
  <si>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</si>
  <si>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</si>
  <si>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</si>
  <si>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</si>
  <si>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</si>
  <si>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</si>
  <si>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</si>
  <si>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</si>
  <si>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</si>
  <si>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</si>
  <si>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</si>
  <si>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</si>
  <si>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</si>
  <si>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</si>
  <si>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</si>
  <si>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</si>
  <si>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</si>
  <si>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</si>
  <si>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</si>
  <si>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</si>
  <si>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</si>
  <si>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</si>
  <si>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</si>
  <si>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</si>
  <si>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</si>
  <si>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</si>
  <si>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</si>
  <si>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</si>
  <si>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</si>
  <si>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</si>
  <si>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</si>
  <si>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</si>
  <si>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</si>
  <si>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</si>
  <si>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</si>
  <si>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</si>
  <si>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</si>
  <si>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</si>
  <si>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</si>
  <si>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</si>
  <si>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</si>
  <si>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</si>
  <si>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</si>
  <si>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</si>
  <si>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</si>
  <si>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</si>
  <si>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</si>
  <si>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</si>
  <si>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</si>
  <si>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</si>
  <si>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</si>
  <si>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</si>
  <si>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</si>
  <si>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</si>
  <si>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</si>
  <si>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</si>
  <si>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</si>
  <si>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</si>
  <si>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</si>
  <si>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</si>
  <si>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</si>
  <si>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</si>
  <si>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</si>
  <si>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</si>
  <si>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</si>
  <si>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</si>
  <si>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</si>
  <si>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</si>
  <si>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</si>
  <si>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</si>
  <si>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</si>
  <si>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</si>
  <si>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</si>
  <si>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</si>
  <si>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</si>
  <si>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</si>
  <si>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</si>
  <si>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</si>
  <si>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</si>
  <si>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</si>
  <si>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</si>
  <si>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</si>
  <si>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</si>
  <si>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</si>
  <si>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</si>
  <si>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</si>
  <si>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</si>
  <si>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</si>
  <si>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</si>
  <si>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</si>
  <si>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</si>
  <si>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</si>
  <si>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</si>
  <si>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</si>
  <si>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</si>
  <si>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</si>
  <si>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</si>
  <si>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</si>
  <si>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</si>
  <si>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</si>
  <si>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</si>
  <si>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</si>
  <si>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</si>
  <si>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</si>
  <si>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</si>
  <si>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</si>
  <si>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</si>
  <si>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</si>
  <si>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</si>
  <si>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</si>
  <si>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</si>
  <si>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</si>
  <si>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</si>
  <si>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</si>
  <si>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</si>
  <si>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</si>
  <si>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</si>
  <si>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</si>
  <si>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</si>
  <si>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</si>
  <si>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</si>
  <si>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</si>
  <si>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</si>
  <si>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</si>
  <si>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</si>
  <si>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</si>
  <si>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</si>
  <si>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</si>
  <si>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</si>
  <si>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</si>
  <si>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</si>
  <si>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</si>
  <si>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</si>
  <si>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</si>
  <si>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</si>
  <si>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</si>
  <si>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</si>
  <si>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</si>
  <si>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</si>
  <si>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</si>
  <si>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</si>
  <si>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</si>
  <si>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</si>
  <si>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</si>
  <si>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</si>
  <si>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</si>
  <si>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</si>
  <si>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</si>
  <si>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</si>
  <si>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</si>
  <si>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</si>
  <si>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</si>
  <si>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</si>
  <si>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</si>
  <si>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</si>
  <si>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</si>
  <si>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</si>
  <si>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</si>
  <si>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</si>
  <si>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</si>
  <si>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</si>
  <si>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</si>
  <si>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</si>
  <si>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</si>
  <si>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</si>
  <si>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</si>
  <si>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</si>
  <si>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</si>
  <si>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</si>
  <si>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</si>
  <si>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</si>
  <si>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</si>
  <si>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</si>
  <si>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</si>
  <si>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</si>
  <si>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</si>
  <si>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</si>
  <si>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</si>
  <si>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</si>
  <si>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</si>
  <si>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</si>
  <si>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</si>
  <si>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</si>
  <si>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</si>
  <si>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</si>
  <si>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</si>
  <si>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</si>
  <si>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</si>
  <si>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</si>
  <si>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</si>
  <si>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</si>
  <si>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</si>
  <si>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</si>
  <si>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</si>
  <si>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</si>
  <si>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</si>
  <si>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</si>
  <si>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</si>
  <si>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</si>
  <si>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</si>
  <si>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</si>
  <si>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</si>
  <si>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</si>
  <si>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</si>
  <si>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</si>
  <si>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</si>
  <si>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</si>
  <si>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</si>
  <si>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</si>
  <si>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</si>
  <si>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</si>
  <si>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</si>
  <si>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</si>
  <si>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</si>
  <si>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</si>
  <si>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</si>
  <si>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</si>
  <si>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</si>
  <si>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</si>
  <si>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</si>
  <si>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</si>
  <si>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</si>
  <si>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</si>
  <si>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</si>
  <si>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</si>
  <si>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</si>
  <si>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</si>
  <si>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</si>
  <si>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</si>
  <si>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</si>
  <si>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</si>
  <si>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</si>
  <si>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</si>
  <si>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</si>
  <si>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</si>
  <si>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</si>
  <si>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</si>
  <si>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</si>
  <si>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</si>
  <si>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</si>
  <si>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</si>
  <si>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</si>
  <si>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</si>
  <si>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</si>
  <si>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</si>
  <si>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</si>
  <si>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</si>
  <si>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</si>
  <si>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</si>
  <si>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</si>
  <si>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</si>
  <si>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</si>
  <si>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</si>
  <si>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</si>
  <si>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</si>
  <si>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</si>
  <si>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</si>
  <si>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</si>
  <si>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</si>
  <si>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</si>
  <si>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</si>
  <si>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</si>
  <si>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</si>
  <si>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</si>
  <si>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</si>
  <si>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</si>
  <si>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</si>
  <si>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</si>
  <si>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</si>
  <si>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</si>
  <si>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</si>
  <si>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</si>
  <si>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</si>
  <si>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</si>
  <si>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</si>
  <si>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</si>
  <si>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</si>
  <si>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</si>
  <si>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</si>
  <si>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</si>
  <si>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</si>
  <si>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</si>
  <si>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</si>
  <si>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</si>
  <si>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</si>
  <si>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</si>
  <si>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</si>
  <si>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</si>
  <si>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</si>
  <si>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</si>
  <si>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</si>
  <si>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</si>
  <si>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</si>
  <si>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</si>
  <si>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</si>
  <si>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</si>
  <si>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</si>
  <si>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</si>
  <si>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</si>
  <si>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</si>
  <si>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</si>
  <si>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</si>
  <si>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</si>
  <si>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</si>
  <si>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</si>
  <si>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</si>
  <si>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</si>
  <si>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</si>
  <si>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</si>
  <si>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</si>
  <si>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</si>
  <si>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</si>
  <si>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</si>
  <si>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</si>
  <si>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</si>
  <si>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</si>
  <si>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</si>
  <si>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</si>
  <si>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</si>
  <si>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</si>
  <si>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</si>
  <si>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</si>
  <si>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</si>
  <si>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</si>
  <si>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</si>
  <si>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</si>
  <si>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</si>
  <si>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</si>
  <si>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</si>
  <si>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</si>
  <si>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</si>
  <si>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</si>
  <si>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</si>
  <si>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</si>
  <si>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</si>
  <si>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</si>
  <si>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</si>
  <si>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</si>
  <si>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</si>
  <si>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</si>
  <si>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</si>
  <si>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</si>
  <si>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</si>
  <si>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</si>
  <si>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</si>
  <si>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</si>
  <si>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</si>
  <si>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</si>
  <si>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</si>
  <si>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</si>
  <si>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</si>
  <si>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</si>
  <si>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</si>
  <si>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</si>
  <si>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</si>
  <si>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</si>
  <si>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</si>
  <si>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</si>
  <si>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</si>
  <si>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</si>
  <si>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</si>
  <si>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</si>
  <si>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</si>
  <si>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</si>
  <si>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</si>
  <si>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</si>
  <si>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</si>
  <si>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</si>
  <si>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</si>
  <si>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</si>
  <si>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</si>
  <si>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</si>
  <si>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</si>
  <si>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</si>
  <si>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</si>
  <si>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</si>
  <si>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</si>
  <si>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</si>
  <si>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</si>
  <si>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</si>
  <si>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</si>
  <si>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</si>
  <si>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</si>
  <si>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</si>
  <si>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</si>
  <si>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</si>
  <si>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</si>
  <si>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</si>
  <si>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</si>
  <si>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</si>
  <si>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</si>
  <si>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</si>
  <si>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</si>
  <si>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</si>
  <si>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</si>
  <si>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</si>
  <si>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</si>
  <si>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</si>
  <si>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</si>
  <si>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</si>
  <si>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</si>
  <si>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</si>
  <si>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</si>
  <si>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</si>
  <si>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</si>
  <si>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</si>
  <si>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</si>
  <si>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</si>
  <si>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</si>
  <si>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</si>
  <si>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</si>
  <si>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</si>
  <si>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</si>
  <si>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</si>
  <si>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</si>
  <si>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</si>
  <si>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</si>
  <si>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</si>
  <si>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</si>
  <si>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</si>
  <si>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</si>
  <si>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</si>
  <si>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</si>
  <si>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</si>
  <si>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</si>
  <si>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</si>
  <si>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</si>
  <si>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</si>
  <si>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</si>
  <si>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</si>
  <si>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</si>
  <si>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</si>
  <si>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</si>
  <si>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</si>
  <si>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</si>
  <si>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</si>
  <si>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</si>
  <si>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</si>
  <si>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</si>
  <si>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</si>
  <si>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</si>
  <si>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</si>
  <si>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</si>
  <si>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</si>
  <si>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</si>
  <si>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</si>
  <si>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</si>
  <si>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</si>
  <si>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</si>
  <si>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</si>
  <si>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</si>
  <si>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</si>
  <si>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</si>
  <si>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</si>
  <si>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</si>
  <si>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</si>
  <si>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</si>
  <si>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</si>
  <si>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</si>
  <si>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</si>
  <si>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</si>
  <si>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</si>
  <si>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</si>
  <si>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</si>
  <si>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</si>
  <si>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</si>
  <si>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</si>
  <si>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</si>
  <si>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</si>
  <si>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</si>
  <si>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</si>
  <si>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</si>
  <si>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</si>
  <si>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</si>
  <si>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</si>
  <si>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</si>
  <si>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</si>
  <si>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</si>
  <si>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</si>
  <si>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</si>
  <si>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</si>
  <si>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</si>
  <si>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</si>
  <si>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</si>
  <si>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</si>
  <si>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</si>
  <si>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</si>
  <si>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</si>
  <si>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</si>
  <si>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</si>
  <si>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</si>
  <si>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</si>
  <si>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</si>
  <si>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</si>
  <si>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</si>
  <si>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</si>
  <si>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</si>
  <si>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</si>
  <si>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</si>
  <si>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</si>
  <si>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</si>
  <si>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</si>
  <si>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</si>
  <si>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</si>
  <si>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</si>
  <si>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</si>
  <si>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</si>
  <si>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</si>
  <si>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</si>
  <si>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</si>
  <si>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</si>
  <si>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</si>
  <si>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</si>
  <si>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</si>
  <si>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</si>
  <si>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</si>
  <si>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</si>
  <si>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</si>
  <si>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</si>
  <si>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</si>
  <si>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</si>
  <si>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</si>
  <si>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</si>
  <si>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</si>
  <si>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</si>
  <si>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</si>
  <si>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</si>
  <si>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</si>
  <si>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</si>
  <si>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</si>
  <si>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</si>
  <si>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</si>
  <si>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</si>
  <si>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</si>
  <si>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</si>
  <si>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</si>
  <si>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</si>
  <si>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</si>
  <si>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</si>
  <si>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</si>
  <si>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</si>
  <si>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</si>
  <si>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</si>
  <si>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</si>
  <si>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</si>
  <si>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</si>
  <si>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</si>
  <si>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</si>
  <si>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</si>
  <si>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</si>
  <si>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</si>
  <si>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</si>
  <si>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</si>
  <si>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</si>
  <si>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</si>
  <si>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</si>
  <si>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</si>
  <si>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</si>
  <si>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</si>
  <si>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</si>
  <si>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</si>
  <si>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</si>
  <si>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</si>
  <si>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</si>
  <si>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</si>
  <si>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</si>
  <si>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</si>
  <si>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</si>
  <si>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</si>
  <si>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</si>
  <si>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</si>
  <si>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</si>
  <si>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</si>
  <si>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</si>
  <si>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</si>
  <si>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</si>
  <si>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</si>
  <si>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</si>
  <si>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</si>
  <si>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</si>
  <si>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</si>
  <si>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</si>
  <si>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</si>
  <si>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</si>
  <si>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</si>
  <si>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</si>
  <si>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</si>
  <si>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</si>
  <si>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</si>
  <si>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</si>
  <si>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</si>
  <si>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</si>
  <si>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</si>
  <si>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</si>
  <si>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</si>
  <si>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</si>
  <si>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</si>
  <si>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</si>
  <si>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</si>
  <si>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</si>
  <si>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</si>
  <si>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</si>
  <si>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</si>
  <si>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</si>
  <si>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</si>
  <si>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</si>
  <si>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</si>
  <si>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</si>
  <si>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</si>
  <si>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</si>
  <si>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</si>
  <si>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</si>
  <si>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</si>
  <si>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</si>
  <si>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</si>
  <si>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</si>
  <si>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</si>
  <si>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</si>
  <si>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</si>
  <si>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</si>
  <si>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</si>
  <si>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</si>
  <si>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</si>
  <si>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</si>
  <si>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</si>
  <si>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</si>
  <si>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</si>
  <si>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</si>
  <si>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</si>
  <si>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</si>
  <si>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</si>
  <si>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</si>
  <si>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</si>
  <si>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</si>
  <si>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</si>
  <si>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</si>
  <si>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</si>
  <si>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</si>
  <si>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</si>
  <si>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</si>
  <si>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</si>
  <si>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</si>
  <si>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</si>
  <si>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</si>
  <si>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</si>
  <si>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</si>
  <si>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</si>
  <si>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</si>
  <si>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</si>
  <si>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</si>
  <si>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</si>
  <si>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</si>
  <si>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</si>
  <si>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</si>
  <si>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</si>
  <si>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</si>
  <si>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</si>
  <si>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</si>
  <si>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</si>
  <si>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</si>
  <si>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</si>
  <si>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</si>
  <si>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</si>
  <si>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</si>
  <si>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</si>
  <si>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</si>
  <si>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</si>
  <si>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</si>
  <si>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</si>
  <si>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</si>
  <si>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</si>
  <si>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</si>
  <si>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</si>
  <si>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</si>
  <si>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</si>
  <si>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</si>
  <si>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</si>
  <si>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</si>
  <si>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</si>
  <si>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</si>
  <si>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</si>
  <si>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</si>
  <si>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</si>
  <si>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</si>
  <si>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</si>
  <si>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</si>
  <si>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</si>
  <si>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</si>
  <si>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</si>
  <si>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</si>
  <si>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</si>
  <si>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</si>
  <si>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</si>
  <si>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</si>
  <si>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</si>
  <si>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</si>
  <si>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</si>
  <si>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</si>
  <si>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</si>
  <si>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</si>
  <si>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</si>
  <si>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</si>
  <si>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</si>
  <si>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</si>
  <si>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</si>
  <si>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</si>
  <si>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</si>
  <si>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</si>
  <si>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</si>
  <si>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</si>
  <si>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</si>
  <si>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</si>
  <si>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</si>
  <si>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</si>
  <si>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</si>
  <si>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</si>
  <si>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</si>
  <si>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</si>
  <si>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</si>
  <si>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</si>
  <si>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</si>
  <si>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</si>
  <si>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</si>
  <si>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</si>
  <si>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</si>
  <si>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</si>
  <si>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</si>
  <si>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</si>
  <si>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</si>
  <si>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</si>
  <si>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</si>
  <si>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</si>
  <si>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</si>
  <si>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</si>
  <si>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</si>
  <si>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</si>
  <si>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</si>
  <si>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</si>
  <si>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</si>
  <si>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</si>
  <si>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</si>
  <si>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</si>
  <si>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</si>
  <si>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</si>
  <si>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</si>
  <si>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</si>
  <si>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</si>
  <si>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</si>
  <si>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</si>
  <si>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</si>
  <si>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</si>
  <si>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</si>
  <si>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</si>
  <si>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</si>
  <si>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</si>
  <si>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</si>
  <si>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</si>
  <si>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</si>
  <si>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</si>
  <si>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</si>
  <si>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</si>
  <si>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</si>
  <si>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</si>
  <si>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</si>
  <si>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</si>
  <si>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</si>
  <si>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</si>
  <si>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</si>
  <si>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</si>
  <si>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</si>
  <si>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</si>
  <si>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</si>
  <si>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</si>
  <si>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</si>
  <si>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</si>
  <si>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</si>
  <si>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</si>
  <si>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</si>
  <si>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</si>
  <si>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</si>
  <si>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</si>
  <si>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</si>
  <si>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</si>
  <si>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</si>
  <si>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</si>
  <si>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</si>
  <si>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</si>
  <si>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</si>
  <si>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</si>
  <si>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</si>
  <si>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</si>
  <si>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</si>
  <si>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</si>
  <si>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</si>
  <si>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</si>
  <si>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</si>
  <si>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</si>
  <si>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</si>
  <si>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</si>
  <si>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</si>
  <si>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</si>
  <si>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</si>
  <si>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</si>
  <si>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</si>
  <si>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</si>
  <si>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</si>
  <si>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</si>
  <si>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</si>
  <si>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</si>
  <si>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</si>
  <si>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</si>
  <si>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</si>
  <si>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</si>
  <si>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</si>
  <si>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</si>
  <si>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</si>
  <si>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</si>
  <si>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</si>
  <si>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</si>
  <si>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</si>
  <si>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</si>
  <si>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</si>
  <si>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</si>
  <si>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</si>
  <si>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</si>
  <si>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</si>
  <si>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</si>
  <si>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</si>
  <si>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</si>
  <si>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</si>
  <si>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</si>
  <si>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</si>
  <si>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</si>
  <si>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</si>
  <si>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</si>
  <si>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</si>
  <si>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</si>
  <si>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</si>
  <si>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</si>
  <si>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</si>
  <si>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</si>
  <si>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</si>
  <si>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</si>
  <si>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</si>
  <si>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</si>
  <si>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</si>
  <si>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</si>
  <si>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</si>
  <si>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</si>
  <si>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</si>
  <si>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</si>
  <si>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</si>
  <si>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</si>
  <si>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</si>
  <si>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</si>
  <si>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</si>
  <si>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</si>
  <si>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</si>
  <si>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</si>
  <si>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</si>
  <si>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</si>
  <si>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</si>
  <si>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</si>
  <si>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</si>
  <si>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</si>
  <si>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</si>
  <si>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</si>
  <si>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</si>
  <si>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</si>
  <si>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</si>
  <si>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</si>
  <si>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</si>
  <si>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</si>
  <si>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</si>
  <si>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</si>
  <si>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</si>
  <si>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</si>
  <si>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</si>
  <si>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</si>
  <si>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</si>
  <si>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</si>
  <si>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</si>
  <si>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</si>
  <si>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</si>
  <si>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</si>
  <si>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</si>
  <si>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</si>
  <si>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</si>
  <si>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</si>
  <si>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</si>
  <si>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</si>
  <si>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</si>
  <si>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</si>
  <si>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</si>
  <si>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</si>
  <si>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</si>
  <si>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</si>
  <si>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</si>
  <si>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</si>
  <si>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</si>
  <si>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</si>
  <si>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</si>
  <si>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</si>
  <si>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</si>
  <si>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</si>
  <si>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</si>
  <si>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</si>
  <si>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</si>
  <si>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</si>
  <si>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</si>
  <si>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</si>
  <si>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</si>
  <si>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</si>
  <si>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</si>
  <si>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</si>
  <si>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</si>
  <si>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</si>
  <si>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</si>
  <si>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</si>
  <si>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</si>
  <si>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</si>
  <si>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</si>
  <si>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</si>
  <si>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</si>
  <si>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</si>
  <si>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</si>
  <si>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</si>
  <si>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</si>
  <si>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</si>
  <si>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</si>
  <si>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</si>
  <si>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</si>
  <si>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</si>
  <si>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</si>
  <si>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</si>
  <si>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</si>
  <si>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</si>
  <si>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</si>
  <si>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</si>
  <si>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</si>
  <si>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</si>
  <si>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</si>
  <si>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</si>
  <si>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</si>
  <si>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</si>
  <si>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</si>
  <si>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</si>
  <si>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</si>
  <si>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</si>
  <si>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</si>
  <si>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</si>
  <si>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</si>
  <si>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</si>
  <si>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</si>
  <si>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</si>
  <si>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</si>
  <si>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</si>
  <si>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</si>
  <si>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</si>
  <si>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</si>
  <si>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</si>
  <si>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</si>
  <si>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</si>
  <si>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</si>
  <si>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</si>
  <si>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</si>
  <si>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</si>
  <si>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</si>
  <si>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</si>
  <si>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</si>
  <si>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</si>
  <si>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</si>
  <si>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</si>
  <si>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</si>
  <si>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</si>
  <si>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</si>
  <si>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</si>
  <si>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</si>
  <si>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</si>
  <si>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</si>
  <si>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</si>
  <si>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</si>
  <si>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</si>
  <si>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</si>
  <si>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</si>
  <si>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</si>
  <si>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</si>
  <si>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</si>
  <si>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</si>
  <si>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</si>
  <si>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</si>
  <si>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</si>
  <si>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</si>
  <si>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</si>
  <si>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</si>
  <si>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</si>
  <si>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</si>
  <si>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</si>
  <si>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</si>
  <si>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</si>
  <si>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</si>
  <si>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</si>
  <si>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</si>
  <si>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</si>
  <si>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</si>
  <si>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</si>
  <si>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</si>
  <si>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</si>
  <si>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</si>
  <si>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</si>
  <si>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</si>
  <si>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</si>
  <si>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</si>
  <si>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</si>
  <si>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</si>
  <si>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</si>
  <si>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</si>
  <si>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</si>
  <si>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</si>
  <si>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</si>
  <si>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</si>
  <si>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</si>
  <si>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</si>
  <si>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</si>
  <si>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</si>
  <si>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</si>
  <si>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</si>
  <si>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</si>
  <si>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</si>
  <si>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</si>
  <si>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</si>
  <si>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</si>
  <si>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</si>
  <si>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</si>
  <si>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</si>
  <si>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</si>
  <si>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</si>
  <si>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</si>
  <si>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</si>
  <si>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</si>
  <si>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</si>
  <si>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</si>
  <si>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</si>
  <si>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</si>
  <si>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</si>
  <si>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</si>
  <si>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</si>
  <si>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</si>
  <si>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</si>
  <si>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</si>
  <si>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</si>
  <si>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</si>
  <si>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</si>
  <si>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</si>
  <si>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</si>
  <si>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</si>
  <si>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</si>
  <si>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</si>
  <si>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</si>
  <si>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</si>
  <si>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</si>
  <si>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</si>
  <si>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</si>
  <si>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</si>
  <si>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</si>
  <si>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</si>
  <si>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</si>
  <si>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</si>
  <si>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</si>
  <si>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</si>
  <si>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</si>
  <si>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</si>
  <si>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</si>
  <si>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</si>
  <si>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</si>
  <si>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</si>
  <si>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</si>
  <si>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</si>
  <si>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</si>
  <si>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</si>
  <si>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</si>
  <si>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</si>
  <si>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</si>
  <si>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</si>
  <si>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</si>
  <si>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</si>
  <si>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</si>
  <si>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</si>
  <si>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</si>
  <si>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</si>
  <si>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</si>
  <si>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</si>
  <si>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</si>
  <si>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</si>
  <si>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</si>
  <si>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</si>
  <si>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</si>
  <si>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</si>
  <si>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</si>
  <si>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</si>
  <si>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</si>
  <si>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</si>
  <si>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</si>
  <si>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</si>
  <si>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</si>
  <si>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</si>
  <si>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</si>
  <si>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</si>
  <si>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</si>
  <si>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</si>
  <si>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</si>
  <si>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</si>
  <si>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</si>
  <si>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</si>
  <si>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</si>
  <si>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</si>
  <si>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</si>
  <si>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</si>
  <si>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</si>
  <si>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</si>
  <si>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</si>
  <si>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</si>
  <si>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</si>
  <si>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</si>
  <si>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</si>
  <si>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</si>
  <si>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</si>
  <si>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</si>
  <si>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</si>
  <si>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</si>
  <si>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</si>
  <si>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</si>
  <si>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</si>
  <si>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</si>
  <si>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</si>
  <si>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</si>
  <si>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</si>
  <si>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</si>
  <si>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</si>
  <si>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</si>
  <si>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</si>
  <si>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</si>
  <si>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</si>
  <si>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</si>
  <si>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</si>
  <si>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</si>
  <si>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</si>
  <si>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</si>
  <si>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</si>
  <si>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</si>
  <si>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</si>
  <si>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</si>
  <si>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</si>
  <si>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</si>
  <si>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</si>
  <si>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</si>
  <si>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</si>
  <si>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</si>
  <si>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</si>
  <si>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</si>
  <si>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</si>
  <si>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</si>
  <si>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</si>
  <si>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</si>
  <si>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</si>
  <si>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</si>
  <si>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</si>
  <si>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</si>
  <si>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</si>
  <si>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</si>
  <si>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</si>
  <si>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</si>
  <si>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</si>
  <si>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</si>
  <si>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</si>
  <si>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</si>
  <si>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</si>
  <si>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</si>
  <si>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</si>
  <si>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</si>
  <si>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</si>
  <si>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</si>
  <si>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</si>
  <si>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</si>
  <si>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</si>
  <si>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</si>
  <si>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</si>
  <si>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</si>
  <si>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</si>
  <si>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</si>
  <si>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</si>
  <si>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</si>
  <si>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</si>
  <si>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</si>
  <si>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</si>
  <si>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</si>
  <si>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</si>
  <si>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</si>
  <si>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</si>
  <si>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</si>
  <si>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</si>
  <si>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</si>
  <si>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</si>
  <si>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</si>
  <si>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</si>
  <si>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</si>
  <si>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</si>
  <si>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</si>
  <si>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</si>
  <si>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</si>
  <si>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</si>
  <si>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</si>
  <si>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</si>
  <si>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</si>
  <si>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</si>
  <si>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</si>
  <si>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</si>
  <si>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</si>
  <si>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</si>
  <si>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</si>
  <si>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</si>
  <si>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</si>
  <si>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</si>
  <si>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</si>
  <si>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</si>
  <si>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</si>
  <si>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</si>
  <si>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</si>
  <si>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</si>
  <si>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</si>
  <si>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</si>
  <si>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</si>
  <si>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</si>
  <si>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</si>
  <si>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</si>
  <si>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</si>
  <si>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</si>
  <si>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</si>
  <si>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</si>
  <si>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</si>
  <si>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</si>
  <si>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</si>
  <si>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</si>
  <si>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</si>
  <si>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</si>
  <si>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</si>
  <si>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</si>
  <si>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</si>
  <si>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</si>
  <si>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</si>
  <si>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</si>
  <si>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</si>
  <si>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</si>
  <si>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</si>
  <si>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</si>
  <si>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</si>
  <si>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</si>
  <si>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</si>
  <si>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</si>
  <si>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</si>
  <si>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</si>
  <si>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</si>
  <si>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</si>
  <si>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</si>
  <si>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</si>
  <si>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</si>
  <si>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</si>
  <si>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</si>
  <si>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</si>
  <si>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</si>
  <si>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</si>
  <si>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</si>
  <si>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</si>
  <si>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</si>
  <si>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</si>
  <si>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</si>
  <si>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</si>
  <si>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</si>
  <si>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</si>
  <si>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</si>
  <si>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</si>
  <si>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</si>
  <si>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</si>
  <si>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</si>
  <si>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</si>
  <si>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</si>
  <si>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</si>
  <si>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</si>
  <si>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</si>
  <si>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</si>
  <si>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</si>
  <si>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</si>
  <si>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</si>
  <si>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</si>
  <si>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</si>
  <si>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</si>
  <si>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</si>
  <si>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</si>
  <si>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</si>
  <si>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</si>
  <si>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</si>
  <si>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</si>
  <si>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</si>
  <si>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</si>
  <si>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</si>
  <si>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</si>
  <si>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</si>
  <si>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</si>
  <si>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</si>
  <si>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</si>
  <si>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</si>
  <si>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</si>
  <si>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</si>
  <si>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</si>
  <si>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</si>
  <si>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</si>
  <si>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</si>
  <si>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</si>
  <si>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</si>
  <si>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</si>
  <si>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</si>
  <si>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</si>
  <si>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</si>
  <si>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</si>
  <si>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</si>
  <si>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</si>
  <si>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</si>
  <si>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</si>
  <si>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</si>
  <si>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</si>
  <si>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</si>
  <si>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</si>
  <si>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</si>
  <si>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</si>
  <si>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</si>
  <si>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</si>
  <si>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</si>
  <si>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</si>
  <si>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</si>
  <si>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</si>
  <si>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</si>
  <si>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</si>
  <si>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</si>
  <si>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</si>
  <si>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</si>
  <si>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</si>
  <si>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</si>
  <si>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</si>
  <si>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</si>
  <si>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</si>
  <si>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</si>
  <si>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</si>
  <si>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</si>
  <si>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</si>
  <si>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</si>
  <si>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</si>
  <si>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</si>
  <si>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</si>
  <si>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</si>
  <si>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</si>
  <si>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</si>
  <si>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</si>
  <si>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</si>
  <si>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</si>
  <si>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</si>
  <si>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</si>
  <si>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</si>
  <si>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</si>
  <si>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</si>
  <si>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</si>
  <si>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</si>
  <si>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</si>
  <si>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</si>
  <si>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</si>
  <si>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</si>
  <si>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</si>
  <si>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</si>
  <si>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</si>
  <si>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</si>
  <si>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</si>
  <si>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</si>
  <si>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</si>
  <si>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</si>
  <si>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</si>
  <si>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</si>
  <si>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</si>
  <si>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</si>
  <si>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</si>
  <si>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</si>
  <si>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</si>
  <si>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</si>
  <si>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</si>
  <si>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</si>
  <si>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</si>
  <si>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</si>
  <si>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</si>
  <si>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</si>
  <si>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</si>
  <si>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</si>
  <si>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</si>
  <si>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</si>
  <si>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</si>
  <si>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</si>
  <si>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</si>
  <si>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</si>
  <si>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</si>
  <si>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</si>
  <si>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</si>
  <si>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</si>
  <si>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</si>
  <si>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</si>
  <si>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</si>
  <si>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</si>
  <si>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</si>
  <si>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</si>
  <si>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</si>
  <si>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</si>
  <si>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</si>
  <si>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</si>
  <si>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</si>
  <si>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</si>
  <si>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</si>
  <si>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</si>
  <si>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</si>
  <si>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</si>
  <si>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</si>
  <si>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</si>
  <si>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</si>
  <si>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</si>
  <si>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</si>
  <si>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</si>
  <si>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</si>
  <si>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</si>
  <si>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</si>
  <si>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</si>
  <si>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</si>
  <si>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</si>
  <si>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</si>
  <si>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</si>
  <si>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</si>
  <si>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</si>
  <si>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</si>
  <si>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</si>
  <si>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</si>
  <si>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</si>
  <si>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</si>
  <si>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</si>
  <si>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</si>
  <si>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</si>
  <si>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</si>
  <si>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</si>
  <si>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</si>
  <si>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</si>
  <si>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</si>
  <si>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</si>
  <si>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</si>
  <si>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</si>
  <si>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</si>
  <si>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</si>
  <si>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</si>
  <si>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</si>
  <si>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</si>
  <si>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</si>
  <si>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</si>
  <si>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</si>
  <si>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</si>
  <si>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</si>
  <si>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</si>
  <si>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</si>
  <si>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</si>
  <si>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</si>
  <si>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</si>
  <si>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</si>
  <si>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</si>
  <si>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</si>
  <si>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</si>
  <si>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</si>
  <si>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</si>
  <si>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</si>
  <si>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</si>
  <si>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</si>
  <si>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</si>
  <si>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</si>
  <si>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</si>
  <si>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</si>
  <si>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</si>
  <si>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</si>
  <si>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</si>
  <si>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</si>
  <si>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</si>
  <si>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</si>
  <si>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</si>
  <si>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</si>
  <si>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</si>
  <si>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</si>
  <si>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</si>
  <si>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</si>
  <si>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</si>
  <si>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</si>
  <si>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</si>
  <si>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</si>
  <si>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</si>
  <si>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</si>
  <si>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</si>
  <si>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</si>
  <si>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</si>
  <si>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</si>
  <si>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</si>
  <si>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</si>
  <si>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</si>
  <si>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</si>
  <si>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</si>
  <si>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</si>
  <si>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</si>
  <si>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</si>
  <si>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</si>
  <si>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</si>
  <si>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</si>
  <si>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</si>
  <si>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</si>
  <si>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</si>
  <si>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</si>
  <si>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</si>
  <si>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</si>
  <si>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</si>
  <si>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</si>
  <si>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</si>
  <si>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</si>
  <si>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</si>
  <si>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</si>
  <si>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</si>
  <si>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</si>
  <si>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</si>
  <si>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</si>
  <si>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</si>
  <si>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</si>
  <si>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</si>
  <si>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</si>
  <si>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</si>
  <si>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</si>
  <si>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</si>
  <si>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</si>
  <si>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</si>
  <si>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</si>
  <si>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</si>
  <si>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</si>
  <si>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</si>
  <si>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</si>
  <si>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</si>
  <si>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</si>
  <si>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</si>
  <si>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</si>
  <si>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</si>
  <si>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</si>
  <si>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</si>
  <si>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</si>
  <si>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</si>
  <si>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</si>
  <si>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</si>
  <si>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</si>
  <si>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</si>
  <si>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</si>
  <si>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</si>
  <si>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</si>
  <si>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</si>
  <si>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</si>
  <si>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</si>
  <si>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</si>
  <si>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</si>
  <si>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</si>
  <si>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</si>
  <si>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</si>
  <si>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</si>
  <si>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</si>
  <si>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</si>
  <si>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</si>
  <si>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</si>
  <si>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</si>
  <si>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</si>
  <si>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</si>
  <si>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</si>
  <si>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</si>
  <si>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</si>
  <si>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</si>
  <si>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</si>
  <si>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</si>
  <si>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</si>
  <si>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</si>
  <si>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</si>
  <si>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</si>
  <si>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</si>
  <si>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</si>
  <si>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</si>
  <si>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</si>
  <si>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</si>
  <si>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</si>
  <si>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</si>
  <si>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</si>
  <si>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</si>
  <si>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</si>
  <si>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</si>
  <si>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</si>
  <si>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</si>
  <si>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</si>
  <si>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</si>
  <si>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</si>
  <si>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</si>
  <si>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</si>
  <si>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</si>
  <si>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</si>
  <si>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</si>
  <si>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</si>
  <si>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</si>
  <si>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</si>
  <si>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</si>
  <si>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</si>
  <si>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</si>
  <si>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</si>
  <si>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</si>
  <si>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</si>
  <si>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</si>
  <si>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</si>
  <si>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</si>
  <si>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</si>
  <si>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</si>
  <si>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</si>
  <si>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</si>
  <si>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</si>
  <si>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</si>
  <si>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</si>
  <si>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</si>
  <si>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</si>
  <si>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</si>
  <si>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</si>
  <si>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</si>
  <si>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</si>
  <si>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</si>
  <si>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</si>
  <si>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</si>
  <si>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</si>
  <si>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</si>
  <si>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</si>
  <si>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</si>
  <si>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</si>
  <si>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</si>
  <si>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</si>
  <si>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</si>
  <si>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</si>
  <si>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</si>
  <si>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</si>
  <si>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</si>
  <si>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</si>
  <si>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</si>
  <si>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</si>
  <si>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</si>
  <si>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</si>
  <si>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</si>
  <si>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</si>
  <si>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</si>
  <si>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</si>
  <si>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</si>
  <si>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</si>
  <si>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</si>
  <si>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</si>
  <si>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</si>
  <si>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</si>
  <si>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</si>
  <si>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</si>
  <si>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</si>
  <si>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</si>
  <si>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</si>
  <si>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</si>
  <si>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</si>
  <si>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</si>
  <si>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</si>
  <si>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</si>
  <si>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</si>
  <si>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</si>
  <si>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</si>
  <si>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</si>
  <si>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</si>
  <si>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</si>
  <si>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</si>
  <si>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</si>
  <si>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</si>
  <si>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</si>
  <si>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</si>
  <si>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</si>
  <si>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</si>
  <si>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</si>
  <si>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</si>
  <si>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</si>
  <si>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</si>
  <si>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</si>
  <si>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</si>
  <si>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</si>
  <si>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</si>
  <si>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</si>
  <si>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</si>
  <si>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</si>
  <si>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</si>
  <si>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</si>
  <si>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</si>
  <si>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</si>
  <si>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</si>
  <si>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</si>
  <si>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</si>
  <si>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</si>
  <si>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</si>
  <si>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</si>
  <si>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</si>
  <si>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</si>
  <si>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</si>
  <si>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</si>
  <si>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</si>
  <si>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</si>
  <si>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</si>
  <si>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</si>
  <si>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</si>
  <si>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</si>
  <si>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</si>
  <si>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</si>
  <si>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</si>
  <si>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</si>
  <si>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</si>
  <si>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</si>
  <si>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</si>
  <si>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</si>
  <si>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</si>
  <si>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</si>
  <si>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</si>
  <si>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</si>
  <si>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</si>
  <si>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</si>
  <si>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</si>
  <si>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</si>
  <si>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</si>
  <si>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</si>
  <si>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</si>
  <si>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</si>
  <si>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</si>
  <si>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</si>
  <si>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</si>
  <si>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</si>
  <si>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</si>
  <si>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</si>
  <si>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</si>
  <si>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</si>
  <si>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</si>
  <si>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</si>
  <si>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</si>
  <si>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</si>
  <si>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</si>
  <si>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</si>
  <si>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</si>
  <si>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</si>
  <si>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</si>
  <si>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</si>
  <si>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</si>
  <si>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</si>
  <si>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</si>
  <si>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</si>
  <si>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</si>
  <si>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</si>
  <si>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</si>
  <si>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</si>
  <si>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</si>
  <si>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</si>
  <si>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</si>
  <si>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</si>
  <si>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</si>
  <si>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</si>
  <si>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</si>
  <si>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</si>
  <si>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</si>
  <si>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</si>
  <si>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</si>
  <si>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</si>
  <si>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</si>
  <si>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</si>
  <si>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</si>
  <si>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</si>
  <si>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</si>
  <si>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</si>
  <si>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</si>
  <si>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</si>
  <si>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</si>
  <si>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</si>
  <si>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</si>
  <si>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</si>
  <si>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</si>
  <si>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</si>
  <si>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</si>
  <si>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</si>
  <si>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</si>
  <si>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</si>
  <si>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</si>
  <si>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</si>
  <si>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</si>
  <si>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</si>
  <si>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</si>
  <si>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</si>
  <si>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</si>
  <si>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</si>
  <si>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</si>
  <si>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</si>
  <si>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</si>
  <si>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</si>
  <si>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</si>
  <si>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</si>
  <si>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</si>
  <si>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</si>
  <si>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</si>
  <si>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</si>
  <si>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</si>
  <si>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</si>
  <si>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</si>
  <si>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</si>
  <si>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</si>
  <si>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</si>
  <si>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</si>
  <si>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</si>
  <si>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</si>
  <si>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</si>
  <si>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</si>
  <si>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</si>
  <si>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</si>
  <si>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</si>
  <si>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</si>
  <si>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</si>
  <si>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</si>
  <si>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</si>
  <si>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</si>
  <si>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</si>
  <si>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</si>
  <si>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</si>
  <si>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</si>
  <si>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</si>
  <si>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</si>
  <si>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</si>
  <si>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</si>
  <si>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</si>
  <si>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</si>
  <si>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</si>
  <si>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</si>
  <si>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</si>
  <si>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</si>
  <si>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</si>
  <si>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</si>
  <si>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</si>
  <si>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</si>
  <si>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</si>
  <si>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</si>
  <si>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</si>
  <si>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</si>
  <si>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</si>
  <si>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</si>
  <si>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</si>
  <si>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</si>
  <si>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</si>
  <si>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</si>
  <si>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</si>
  <si>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</si>
  <si>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</si>
  <si>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</si>
  <si>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</si>
  <si>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</si>
  <si>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</si>
  <si>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</si>
  <si>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</si>
  <si>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</si>
  <si>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</si>
  <si>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</si>
  <si>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</si>
  <si>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</si>
  <si>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</si>
  <si>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</si>
  <si>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</si>
  <si>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</si>
  <si>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</si>
  <si>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</si>
  <si>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</si>
  <si>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</si>
  <si>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</si>
  <si>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</si>
  <si>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</si>
  <si>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</si>
  <si>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</si>
  <si>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</si>
  <si>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</si>
  <si>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</si>
  <si>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</si>
  <si>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</si>
  <si>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</si>
  <si>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</si>
  <si>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</si>
  <si>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</si>
  <si>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</si>
  <si>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</si>
  <si>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</si>
  <si>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</si>
  <si>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</si>
  <si>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</si>
  <si>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</si>
  <si>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</si>
  <si>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</si>
  <si>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</si>
  <si>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</si>
  <si>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</si>
  <si>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</si>
  <si>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</si>
  <si>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</si>
  <si>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</si>
  <si>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</si>
  <si>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</si>
  <si>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</si>
  <si>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</si>
  <si>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</si>
  <si>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</si>
  <si>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</si>
  <si>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</si>
  <si>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</si>
  <si>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</si>
  <si>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</si>
  <si>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</si>
  <si>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</si>
  <si>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</si>
  <si>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</si>
  <si>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</si>
  <si>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</si>
  <si>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</si>
  <si>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</si>
  <si>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</si>
  <si>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</si>
  <si>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</si>
  <si>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</si>
  <si>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</si>
  <si>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</si>
  <si>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</si>
  <si>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</si>
  <si>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</si>
  <si>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</si>
  <si>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</si>
  <si>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</si>
  <si>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</si>
  <si>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</si>
  <si>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</si>
  <si>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</si>
  <si>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</si>
  <si>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</si>
  <si>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</si>
  <si>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</si>
  <si>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</si>
  <si>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</si>
  <si>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</si>
  <si>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</si>
  <si>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</si>
  <si>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</si>
  <si>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</si>
  <si>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</si>
  <si>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</si>
  <si>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</si>
  <si>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</si>
  <si>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</si>
  <si>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</si>
  <si>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</si>
  <si>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</si>
  <si>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</si>
  <si>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</si>
  <si>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</si>
  <si>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</si>
  <si>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</si>
  <si>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</si>
  <si>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</si>
  <si>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</si>
  <si>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</si>
  <si>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</si>
  <si>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</si>
  <si>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</si>
  <si>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</si>
  <si>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</si>
  <si>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</si>
  <si>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</si>
  <si>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</si>
  <si>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</si>
  <si>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</si>
  <si>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</si>
  <si>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</si>
  <si>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</si>
  <si>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</si>
  <si>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</si>
  <si>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</si>
  <si>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</si>
  <si>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</si>
  <si>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</si>
  <si>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</si>
  <si>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</si>
  <si>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</si>
  <si>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</si>
  <si>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</si>
  <si>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</si>
  <si>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</si>
  <si>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</si>
  <si>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</si>
  <si>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</si>
  <si>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</si>
  <si>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</si>
  <si>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</si>
  <si>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</si>
  <si>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</si>
  <si>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</si>
  <si>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</si>
  <si>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</si>
  <si>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</si>
  <si>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</si>
  <si>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</si>
  <si>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</si>
  <si>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</si>
  <si>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</si>
  <si>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</si>
  <si>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</si>
  <si>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</si>
  <si>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</si>
  <si>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</si>
  <si>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</si>
  <si>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</si>
  <si>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</si>
  <si>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</si>
  <si>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</si>
  <si>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</si>
  <si>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</si>
  <si>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</si>
  <si>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</si>
  <si>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</si>
  <si>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</si>
  <si>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</si>
  <si>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</si>
  <si>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</si>
  <si>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</si>
  <si>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</si>
  <si>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</si>
  <si>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</si>
  <si>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</si>
  <si>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</si>
  <si>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</si>
  <si>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</si>
  <si>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</si>
  <si>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</si>
  <si>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</si>
  <si>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</si>
  <si>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</si>
  <si>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</si>
  <si>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</si>
  <si>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</si>
  <si>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</si>
  <si>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</si>
  <si>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</si>
  <si>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</si>
  <si>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</si>
  <si>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</si>
  <si>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</si>
  <si>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</si>
  <si>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</si>
  <si>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</si>
  <si>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</si>
  <si>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</si>
  <si>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</si>
  <si>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</si>
  <si>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</si>
  <si>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</si>
  <si>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</si>
  <si>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</si>
  <si>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</si>
  <si>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</si>
  <si>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</si>
  <si>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</si>
  <si>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</si>
  <si>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</si>
  <si>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</si>
  <si>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</si>
  <si>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</si>
  <si>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</si>
  <si>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</si>
  <si>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</si>
  <si>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</si>
  <si>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</si>
  <si>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</si>
  <si>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</si>
  <si>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</si>
  <si>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</si>
  <si>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</si>
  <si>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</si>
  <si>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</si>
  <si>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</si>
  <si>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</si>
  <si>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</si>
  <si>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</si>
  <si>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</si>
  <si>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</si>
  <si>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</si>
  <si>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</si>
  <si>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</si>
  <si>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</si>
  <si>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</si>
  <si>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</si>
  <si>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</si>
  <si>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</si>
  <si>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</si>
  <si>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</si>
  <si>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</si>
  <si>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</si>
  <si>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</si>
  <si>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</si>
  <si>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</si>
  <si>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</si>
  <si>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</si>
  <si>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</si>
  <si>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</si>
  <si>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</si>
  <si>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</si>
  <si>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</si>
  <si>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</si>
  <si>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</si>
  <si>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</si>
  <si>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</si>
  <si>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</si>
  <si>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</si>
  <si>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</si>
  <si>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</si>
  <si>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</si>
  <si>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</si>
  <si>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</si>
  <si>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</si>
  <si>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</si>
  <si>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</si>
  <si>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</si>
  <si>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</si>
  <si>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</si>
  <si>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</si>
  <si>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</si>
  <si>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</si>
  <si>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</si>
  <si>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</si>
  <si>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</si>
  <si>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</si>
  <si>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</si>
  <si>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</si>
  <si>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</si>
  <si>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</si>
  <si>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</si>
  <si>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</si>
  <si>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</si>
  <si>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</si>
  <si>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</si>
  <si>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</si>
  <si>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</si>
  <si>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</si>
  <si>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</si>
  <si>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</si>
  <si>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</si>
  <si>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</si>
  <si>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</si>
  <si>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</si>
  <si>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</si>
  <si>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</si>
  <si>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</si>
  <si>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</si>
  <si>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</si>
  <si>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</si>
  <si>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</si>
  <si>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</si>
  <si>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</si>
  <si>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</si>
  <si>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</si>
  <si>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</si>
  <si>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</si>
  <si>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</si>
  <si>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</si>
  <si>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</si>
  <si>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</si>
  <si>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</si>
  <si>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</si>
  <si>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</si>
  <si>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</si>
  <si>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</si>
  <si>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</si>
  <si>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</si>
  <si>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</si>
  <si>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</si>
  <si>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</si>
  <si>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</si>
  <si>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</si>
  <si>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</si>
  <si>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</si>
  <si>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</si>
  <si>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</si>
  <si>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</si>
  <si>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</si>
  <si>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</si>
  <si>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</si>
  <si>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</si>
  <si>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</si>
  <si>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</si>
  <si>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</si>
  <si>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</si>
  <si>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</si>
  <si>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</si>
  <si>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</si>
  <si>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</si>
  <si>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</si>
  <si>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</si>
  <si>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</si>
  <si>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</si>
  <si>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</si>
  <si>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</si>
  <si>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</si>
  <si>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</si>
  <si>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</si>
  <si>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</si>
  <si>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</si>
  <si>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</si>
  <si>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</si>
  <si>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</si>
  <si>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</si>
  <si>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</si>
  <si>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</si>
  <si>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</si>
  <si>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</si>
  <si>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</si>
  <si>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</si>
  <si>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</si>
  <si>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</si>
  <si>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</si>
  <si>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</si>
  <si>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</si>
  <si>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</si>
  <si>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</si>
  <si>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</si>
  <si>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</si>
  <si>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</si>
  <si>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</si>
  <si>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</si>
  <si>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</si>
  <si>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</si>
  <si>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</si>
  <si>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</si>
  <si>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</si>
  <si>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</si>
  <si>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</si>
  <si>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</si>
  <si>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</si>
  <si>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</si>
  <si>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</si>
  <si>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</si>
  <si>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</si>
  <si>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</si>
  <si>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</si>
  <si>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</si>
  <si>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</si>
  <si>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</si>
  <si>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</si>
  <si>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</si>
  <si>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</si>
  <si>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</si>
  <si>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</si>
  <si>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</si>
  <si>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</si>
  <si>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</si>
  <si>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</si>
  <si>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</si>
  <si>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</si>
  <si>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</si>
  <si>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</si>
  <si>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</si>
  <si>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</si>
  <si>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</si>
  <si>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</si>
  <si>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</si>
  <si>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</si>
  <si>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</si>
  <si>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</si>
  <si>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</si>
  <si>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</si>
  <si>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</si>
  <si>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</si>
  <si>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</si>
  <si>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</si>
  <si>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</si>
  <si>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</si>
  <si>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</si>
  <si>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</si>
  <si>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</si>
  <si>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</si>
  <si>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</si>
  <si>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</si>
  <si>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</si>
  <si>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</si>
  <si>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</si>
  <si>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</si>
  <si>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</si>
  <si>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</si>
  <si>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</si>
  <si>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</si>
  <si>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</si>
  <si>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</si>
  <si>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</si>
  <si>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</si>
  <si>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</si>
  <si>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</si>
  <si>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</si>
  <si>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</si>
  <si>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</si>
  <si>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</si>
  <si>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</si>
  <si>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</si>
  <si>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</si>
  <si>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</si>
  <si>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</si>
  <si>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</si>
  <si>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</si>
  <si>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</si>
  <si>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</si>
  <si>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</si>
  <si>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</si>
  <si>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</si>
  <si>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</si>
  <si>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</si>
  <si>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</si>
  <si>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</si>
  <si>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</si>
  <si>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</si>
  <si>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</si>
  <si>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</si>
  <si>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</si>
  <si>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</si>
  <si>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</si>
  <si>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</si>
  <si>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</si>
  <si>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</si>
  <si>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</si>
  <si>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</si>
  <si>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</si>
  <si>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</si>
  <si>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</si>
  <si>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</si>
  <si>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</si>
  <si>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</si>
  <si>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</si>
  <si>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</si>
  <si>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</si>
  <si>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</si>
  <si>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</si>
  <si>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</si>
  <si>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</si>
  <si>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</si>
  <si>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</si>
  <si>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</si>
  <si>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</si>
  <si>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</si>
  <si>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</si>
  <si>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</si>
  <si>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</si>
  <si>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</si>
  <si>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</si>
  <si>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</si>
  <si>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</si>
  <si>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</si>
  <si>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</si>
  <si>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</si>
  <si>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</si>
  <si>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</si>
  <si>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</si>
  <si>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</si>
  <si>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</si>
  <si>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</si>
  <si>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</si>
  <si>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</si>
  <si>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</si>
  <si>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</si>
  <si>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</si>
  <si>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</si>
  <si>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</si>
  <si>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</si>
  <si>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</si>
  <si>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</si>
  <si>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</si>
  <si>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</si>
  <si>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</si>
  <si>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</si>
  <si>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</si>
  <si>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</si>
  <si>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</si>
  <si>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</si>
  <si>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</si>
  <si>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</si>
  <si>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</si>
  <si>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</si>
  <si>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</si>
  <si>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</si>
  <si>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</si>
  <si>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</si>
  <si>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</si>
  <si>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</si>
  <si>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</si>
  <si>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</si>
  <si>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</si>
  <si>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</si>
  <si>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</si>
  <si>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</si>
  <si>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</si>
  <si>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</si>
  <si>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</si>
  <si>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</si>
  <si>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</si>
  <si>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</si>
  <si>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</si>
  <si>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</si>
  <si>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</si>
  <si>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</si>
  <si>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</si>
  <si>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</si>
  <si>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</si>
  <si>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</si>
  <si>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</si>
  <si>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</si>
  <si>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</si>
  <si>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</si>
  <si>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</si>
  <si>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</si>
  <si>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</si>
  <si>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</si>
  <si>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</si>
  <si>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</si>
  <si>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</si>
  <si>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</si>
  <si>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</si>
  <si>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</si>
  <si>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</si>
  <si>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</si>
  <si>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</si>
  <si>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</si>
  <si>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</si>
  <si>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</si>
  <si>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</si>
  <si>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</si>
  <si>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</si>
  <si>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</si>
  <si>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</si>
  <si>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</si>
  <si>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</si>
  <si>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</si>
  <si>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</si>
  <si>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</si>
  <si>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</si>
  <si>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</si>
  <si>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</si>
  <si>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</si>
  <si>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</si>
  <si>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</si>
  <si>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</si>
  <si>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</si>
  <si>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</si>
  <si>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</si>
  <si>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</si>
  <si>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</si>
  <si>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</si>
  <si>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</si>
  <si>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</si>
  <si>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</si>
  <si>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</si>
  <si>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</si>
  <si>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</si>
  <si>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</si>
  <si>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</si>
  <si>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</si>
  <si>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</si>
  <si>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</si>
  <si>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</si>
  <si>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</si>
  <si>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</si>
  <si>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</si>
  <si>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</si>
  <si>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</si>
  <si>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</si>
  <si>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</si>
  <si>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</si>
  <si>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</si>
  <si>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</si>
  <si>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</si>
  <si>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</si>
  <si>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</si>
  <si>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</si>
  <si>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</si>
  <si>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</si>
  <si>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</si>
  <si>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</si>
  <si>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</si>
  <si>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</si>
  <si>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</si>
  <si>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</si>
  <si>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</si>
  <si>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</si>
  <si>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</si>
  <si>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</si>
  <si>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</si>
  <si>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</si>
  <si>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</si>
  <si>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</si>
  <si>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</si>
  <si>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</si>
  <si>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</si>
  <si>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</si>
  <si>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</si>
  <si>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</si>
  <si>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</si>
  <si>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</si>
  <si>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</si>
  <si>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</si>
  <si>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</si>
  <si>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</si>
  <si>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</si>
  <si>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</si>
  <si>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</si>
  <si>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</si>
  <si>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</si>
  <si>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</si>
  <si>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</si>
  <si>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</si>
  <si>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</si>
  <si>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</si>
  <si>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</si>
  <si>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</si>
  <si>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</si>
  <si>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</si>
  <si>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</si>
  <si>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</si>
  <si>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</si>
  <si>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</si>
  <si>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</si>
  <si>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</si>
  <si>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</si>
  <si>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</si>
  <si>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</si>
  <si>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</si>
  <si>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</si>
  <si>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</si>
  <si>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</si>
  <si>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</si>
  <si>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</si>
  <si>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</si>
  <si>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</si>
  <si>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</si>
  <si>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</si>
  <si>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</si>
  <si>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</si>
  <si>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</si>
  <si>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</si>
  <si>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</si>
  <si>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</si>
  <si>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</si>
  <si>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</si>
  <si>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</si>
  <si>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</si>
  <si>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</si>
  <si>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</si>
  <si>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</si>
  <si>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</si>
  <si>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</si>
  <si>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</si>
  <si>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</si>
  <si>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</si>
  <si>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</si>
  <si>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</si>
  <si>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</si>
  <si>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</si>
  <si>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</si>
  <si>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</si>
  <si>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</si>
  <si>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</si>
  <si>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</si>
  <si>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</si>
  <si>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</si>
  <si>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</si>
  <si>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</si>
  <si>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</si>
  <si>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</si>
  <si>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</si>
  <si>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</si>
  <si>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</si>
  <si>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</si>
  <si>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</si>
  <si>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</si>
  <si>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</si>
  <si>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</si>
  <si>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</si>
  <si>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</si>
  <si>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</si>
  <si>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</si>
  <si>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</si>
  <si>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</si>
  <si>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</si>
  <si>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</si>
  <si>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</si>
  <si>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</si>
  <si>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</si>
  <si>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</si>
  <si>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</si>
  <si>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</si>
  <si>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</si>
  <si>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</si>
  <si>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</si>
  <si>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</si>
  <si>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</si>
  <si>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</si>
  <si>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</si>
  <si>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</si>
  <si>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</si>
  <si>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</si>
  <si>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</si>
  <si>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</si>
  <si>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</si>
  <si>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</si>
  <si>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</si>
  <si>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</si>
  <si>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</si>
  <si>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</si>
  <si>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</si>
  <si>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</si>
  <si>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</si>
  <si>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</si>
  <si>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</si>
  <si>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</si>
  <si>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</si>
  <si>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</si>
  <si>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</si>
  <si>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</si>
  <si>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</si>
  <si>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</si>
  <si>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</si>
  <si>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</si>
  <si>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</si>
  <si>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</si>
  <si>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</si>
  <si>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</si>
  <si>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</si>
  <si>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</si>
  <si>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</si>
  <si>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</si>
  <si>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</si>
  <si>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</si>
  <si>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</si>
  <si>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</si>
  <si>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</si>
  <si>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</si>
  <si>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</si>
  <si>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</si>
  <si>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</si>
  <si>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</si>
  <si>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</si>
  <si>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</si>
  <si>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</si>
  <si>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</si>
  <si>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</si>
  <si>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</si>
  <si>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</si>
  <si>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</si>
  <si>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</si>
  <si>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</si>
  <si>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</si>
  <si>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</si>
  <si>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</si>
  <si>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</si>
  <si>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</si>
  <si>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</si>
  <si>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</si>
  <si>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</si>
  <si>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</si>
  <si>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</si>
  <si>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</si>
  <si>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</si>
  <si>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</si>
  <si>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</si>
  <si>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</si>
  <si>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</si>
  <si>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</si>
  <si>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</si>
  <si>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</si>
  <si>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</si>
  <si>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</si>
  <si>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</si>
  <si>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</si>
  <si>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</si>
  <si>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</si>
  <si>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</si>
  <si>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</si>
  <si>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</si>
  <si>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</si>
  <si>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</si>
  <si>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</si>
  <si>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</si>
  <si>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</si>
  <si>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</si>
  <si>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</si>
  <si>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</si>
  <si>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</si>
  <si>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</si>
  <si>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</si>
  <si>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</si>
  <si>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</si>
  <si>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</si>
  <si>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</si>
  <si>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</si>
  <si>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</si>
  <si>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</si>
  <si>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</si>
  <si>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</si>
  <si>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</si>
  <si>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</si>
  <si>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</si>
  <si>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</si>
  <si>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</si>
  <si>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</si>
  <si>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</si>
  <si>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</si>
  <si>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</si>
  <si>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</si>
  <si>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</si>
  <si>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</si>
  <si>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</si>
  <si>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</si>
  <si>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</si>
  <si>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</si>
  <si>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</si>
  <si>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</si>
  <si>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</si>
  <si>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</si>
  <si>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</si>
  <si>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</si>
  <si>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</si>
  <si>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</si>
  <si>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</si>
  <si>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</si>
  <si>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</si>
  <si>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</si>
  <si>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</si>
  <si>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</si>
  <si>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</si>
  <si>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</si>
  <si>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</si>
  <si>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</si>
  <si>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</si>
  <si>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</si>
  <si>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</si>
  <si>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</si>
  <si>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</si>
  <si>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</si>
  <si>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</si>
  <si>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</si>
  <si>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</si>
  <si>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</si>
  <si>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</si>
  <si>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</si>
  <si>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</si>
  <si>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</si>
  <si>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</si>
  <si>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</si>
  <si>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</si>
  <si>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</si>
  <si>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</si>
  <si>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</si>
  <si>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</si>
  <si>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</si>
  <si>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</si>
  <si>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</si>
  <si>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</si>
  <si>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</si>
  <si>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</si>
  <si>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</si>
  <si>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</si>
  <si>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</si>
  <si>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</si>
  <si>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</si>
  <si>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</si>
  <si>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</si>
  <si>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</si>
  <si>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</si>
  <si>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</si>
  <si>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</si>
  <si>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</si>
  <si>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</si>
  <si>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</si>
  <si>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</si>
  <si>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</si>
  <si>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</si>
  <si>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</si>
  <si>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</si>
  <si>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</si>
  <si>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</si>
  <si>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</si>
  <si>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</si>
  <si>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</si>
  <si>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</si>
  <si>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</si>
  <si>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</si>
  <si>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</si>
  <si>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</si>
  <si>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</si>
  <si>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</si>
  <si>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</si>
  <si>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</si>
  <si>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</si>
  <si>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</si>
  <si>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</si>
  <si>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</si>
  <si>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</si>
  <si>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</si>
  <si>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</si>
  <si>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</si>
  <si>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</si>
  <si>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</si>
  <si>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</si>
  <si>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</si>
  <si>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</si>
  <si>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</si>
  <si>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</si>
  <si>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</si>
  <si>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</si>
  <si>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</si>
  <si>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</si>
  <si>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</si>
  <si>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</si>
  <si>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</si>
  <si>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</si>
  <si>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</si>
  <si>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</si>
  <si>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</si>
  <si>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</si>
  <si>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</si>
  <si>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</si>
  <si>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</si>
  <si>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</si>
  <si>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</si>
  <si>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</si>
  <si>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</si>
  <si>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</si>
  <si>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</si>
  <si>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</si>
  <si>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</si>
  <si>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</si>
  <si>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</si>
  <si>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</si>
  <si>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</si>
  <si>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</si>
  <si>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</si>
  <si>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</si>
  <si>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</si>
  <si>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</si>
  <si>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</si>
  <si>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</si>
  <si>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</si>
  <si>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</si>
  <si>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</si>
  <si>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</si>
  <si>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</si>
  <si>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</si>
  <si>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</si>
  <si>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</si>
  <si>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</si>
  <si>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</si>
  <si>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</si>
  <si>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</si>
  <si>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</si>
  <si>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</si>
  <si>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</si>
  <si>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</si>
  <si>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</si>
  <si>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</si>
  <si>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</si>
  <si>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</si>
  <si>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</si>
  <si>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</si>
  <si>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</si>
  <si>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</si>
  <si>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</si>
  <si>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</si>
  <si>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</si>
  <si>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</si>
  <si>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</si>
  <si>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</si>
  <si>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</si>
  <si>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</si>
  <si>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</si>
  <si>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</si>
  <si>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</si>
  <si>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</si>
  <si>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</si>
  <si>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</si>
  <si>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</si>
  <si>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</si>
  <si>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</si>
  <si>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</si>
  <si>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</si>
  <si>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</si>
  <si>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</si>
  <si>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</si>
  <si>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</si>
  <si>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</si>
  <si>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</si>
  <si>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</si>
  <si>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</si>
  <si>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</si>
  <si>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</si>
  <si>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</si>
  <si>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</si>
  <si>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</si>
  <si>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</si>
  <si>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</si>
  <si>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</si>
  <si>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</si>
  <si>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</si>
  <si>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</si>
  <si>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</si>
  <si>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</si>
  <si>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</si>
  <si>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</si>
  <si>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</si>
  <si>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</si>
  <si>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</si>
  <si>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</si>
  <si>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</si>
  <si>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</si>
  <si>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</si>
  <si>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</si>
  <si>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</si>
  <si>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</si>
  <si>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</si>
  <si>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</si>
  <si>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</si>
  <si>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</si>
  <si>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</si>
  <si>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</si>
  <si>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</si>
  <si>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</si>
  <si>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</si>
  <si>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</si>
  <si>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</si>
  <si>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</si>
  <si>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</si>
  <si>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</si>
  <si>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</si>
  <si>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</si>
  <si>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</si>
  <si>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</si>
  <si>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</si>
  <si>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</si>
  <si>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</si>
  <si>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</si>
  <si>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</si>
  <si>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</si>
  <si>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</si>
  <si>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</si>
  <si>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</si>
  <si>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</si>
  <si>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</si>
  <si>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</si>
  <si>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</si>
  <si>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</si>
  <si>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</si>
  <si>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</si>
  <si>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</si>
  <si>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</si>
  <si>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</si>
  <si>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</si>
  <si>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</si>
  <si>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</si>
  <si>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</si>
  <si>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</si>
  <si>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</si>
  <si>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</si>
  <si>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</si>
  <si>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</si>
  <si>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</si>
  <si>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</si>
  <si>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</si>
  <si>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</si>
  <si>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</si>
  <si>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</si>
  <si>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</si>
  <si>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</si>
  <si>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</si>
  <si>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</si>
  <si>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</si>
  <si>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</si>
  <si>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</si>
  <si>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</si>
  <si>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</si>
  <si>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</si>
  <si>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</si>
  <si>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</si>
  <si>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</si>
  <si>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</si>
  <si>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</si>
  <si>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</si>
  <si>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</si>
  <si>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</si>
  <si>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</si>
  <si>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</si>
  <si>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</si>
  <si>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</si>
  <si>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</si>
  <si>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</si>
  <si>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</si>
  <si>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</si>
  <si>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</si>
  <si>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</si>
  <si>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</si>
  <si>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</si>
  <si>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</si>
  <si>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</si>
  <si>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</si>
  <si>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</si>
  <si>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</si>
  <si>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</si>
  <si>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</si>
  <si>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</si>
  <si>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</si>
  <si>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</si>
  <si>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</si>
  <si>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</si>
  <si>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</si>
  <si>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</si>
  <si>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</si>
  <si>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</si>
  <si>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</si>
  <si>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</si>
  <si>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</si>
  <si>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</si>
  <si>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</si>
  <si>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</si>
  <si>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</si>
  <si>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</si>
  <si>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</si>
  <si>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</si>
  <si>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</si>
  <si>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</si>
  <si>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</si>
  <si>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</si>
  <si>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</si>
  <si>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</si>
  <si>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</si>
  <si>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</si>
  <si>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</si>
  <si>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</si>
  <si>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</si>
  <si>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</si>
  <si>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</si>
  <si>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</si>
  <si>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</si>
  <si>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</si>
  <si>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</si>
  <si>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</si>
  <si>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</si>
  <si>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</si>
  <si>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</si>
  <si>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</si>
  <si>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</si>
  <si>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</si>
  <si>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</si>
  <si>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</si>
  <si>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</si>
  <si>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</si>
  <si>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</si>
  <si>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</si>
  <si>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</si>
  <si>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</si>
  <si>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</si>
  <si>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</si>
  <si>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</si>
  <si>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</si>
  <si>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</si>
  <si>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</si>
  <si>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</si>
  <si>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</si>
  <si>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</si>
  <si>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</si>
  <si>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</si>
  <si>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</si>
  <si>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</si>
  <si>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</si>
  <si>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</si>
  <si>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</si>
  <si>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</si>
  <si>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</si>
  <si>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</si>
  <si>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</si>
  <si>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</si>
  <si>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</si>
  <si>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</si>
  <si>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</si>
  <si>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</si>
  <si>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</si>
  <si>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</si>
  <si>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</si>
  <si>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</si>
  <si>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</si>
  <si>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</si>
  <si>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</si>
  <si>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</si>
  <si>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</si>
  <si>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</si>
  <si>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</si>
  <si>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</si>
  <si>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</si>
  <si>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</si>
  <si>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</si>
  <si>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</si>
  <si>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</si>
  <si>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</si>
  <si>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</si>
  <si>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</si>
  <si>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</si>
  <si>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</si>
  <si>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</si>
  <si>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</si>
  <si>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</si>
  <si>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</si>
  <si>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</si>
  <si>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</si>
  <si>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</si>
  <si>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</si>
  <si>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</si>
  <si>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</si>
  <si>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</si>
  <si>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</si>
  <si>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</si>
  <si>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</si>
  <si>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</si>
  <si>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</si>
  <si>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</si>
  <si>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</si>
  <si>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</si>
  <si>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</si>
  <si>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</si>
  <si>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</si>
  <si>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</si>
  <si>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</si>
  <si>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</si>
  <si>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</si>
  <si>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</si>
  <si>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</si>
  <si>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</si>
  <si>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</si>
  <si>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</si>
  <si>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</si>
  <si>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</si>
  <si>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</si>
  <si>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</si>
  <si>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</si>
  <si>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</si>
  <si>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</si>
  <si>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</si>
  <si>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</si>
  <si>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</si>
  <si>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</si>
  <si>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</si>
  <si>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</si>
  <si>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</si>
  <si>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</si>
  <si>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</si>
  <si>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</si>
  <si>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</si>
  <si>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</si>
  <si>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</si>
  <si>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</si>
  <si>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</si>
  <si>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</si>
  <si>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</si>
  <si>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</si>
  <si>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</si>
  <si>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</si>
  <si>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</si>
  <si>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</si>
  <si>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</si>
  <si>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</si>
  <si>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</si>
  <si>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</si>
  <si>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</si>
  <si>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</si>
  <si>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</si>
  <si>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</si>
  <si>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</si>
  <si>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</si>
  <si>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</si>
  <si>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</si>
  <si>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</si>
  <si>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</si>
  <si>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</si>
  <si>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</si>
  <si>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</si>
  <si>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</si>
  <si>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</si>
  <si>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</si>
  <si>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</si>
  <si>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</si>
  <si>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</si>
  <si>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</si>
  <si>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</si>
  <si>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</si>
  <si>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</si>
  <si>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</si>
  <si>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</si>
  <si>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</si>
  <si>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</si>
  <si>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</si>
  <si>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</si>
  <si>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</si>
  <si>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</si>
  <si>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</si>
  <si>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</si>
  <si>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</si>
  <si>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</si>
  <si>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</si>
  <si>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</si>
  <si>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</si>
  <si>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</si>
  <si>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</si>
  <si>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</si>
  <si>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</si>
  <si>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</si>
  <si>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</si>
  <si>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</si>
  <si>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</si>
  <si>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</si>
  <si>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</si>
  <si>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</si>
  <si>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</si>
  <si>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</si>
  <si>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</si>
  <si>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</si>
  <si>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</si>
  <si>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</si>
  <si>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</si>
  <si>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</si>
  <si>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</si>
  <si>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</si>
  <si>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</si>
  <si>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</si>
  <si>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</si>
  <si>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</si>
  <si>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</si>
  <si>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</si>
  <si>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</si>
  <si>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</si>
  <si>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</si>
  <si>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</si>
  <si>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</si>
  <si>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</si>
  <si>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</si>
  <si>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</si>
  <si>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</si>
  <si>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</si>
  <si>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</si>
  <si>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</si>
  <si>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</si>
  <si>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</si>
  <si>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</si>
  <si>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</si>
  <si>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</si>
  <si>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</si>
  <si>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</si>
  <si>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</si>
  <si>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</si>
  <si>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</si>
  <si>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</si>
  <si>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</si>
  <si>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</si>
  <si>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</si>
  <si>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</si>
  <si>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</si>
  <si>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</si>
  <si>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</si>
  <si>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</si>
  <si>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</si>
  <si>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</si>
  <si>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</si>
  <si>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</si>
  <si>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</si>
  <si>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</si>
  <si>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</si>
  <si>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</si>
  <si>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</si>
  <si>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</si>
  <si>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</si>
  <si>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</si>
  <si>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</si>
  <si>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</si>
  <si>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</si>
  <si>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</si>
  <si>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</si>
  <si>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</si>
  <si>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</si>
  <si>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</si>
  <si>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</si>
  <si>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</si>
  <si>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</si>
  <si>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</si>
  <si>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</si>
  <si>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</si>
  <si>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</si>
  <si>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</si>
  <si>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</si>
  <si>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</si>
  <si>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</si>
  <si>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</si>
  <si>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</si>
  <si>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</si>
  <si>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</si>
  <si>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</si>
  <si>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</si>
  <si>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</si>
  <si>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</si>
  <si>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</si>
  <si>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</si>
  <si>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</si>
  <si>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</si>
  <si>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</si>
  <si>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</si>
  <si>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</si>
  <si>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</si>
  <si>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</si>
  <si>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</si>
  <si>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</si>
  <si>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</si>
  <si>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</si>
  <si>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</si>
  <si>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</si>
  <si>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</si>
  <si>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</si>
  <si>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</si>
  <si>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</si>
  <si>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</si>
  <si>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</si>
  <si>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</si>
  <si>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</si>
  <si>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</si>
  <si>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</si>
  <si>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</si>
  <si>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</si>
  <si>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</si>
  <si>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</si>
  <si>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</si>
  <si>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</si>
  <si>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</si>
  <si>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</si>
  <si>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</si>
  <si>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</si>
  <si>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</si>
  <si>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</si>
  <si>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</si>
  <si>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</si>
  <si>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</si>
  <si>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</si>
  <si>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</si>
  <si>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</si>
  <si>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</si>
  <si>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</si>
  <si>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</si>
  <si>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</si>
  <si>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</si>
  <si>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</si>
  <si>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</si>
  <si>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</si>
  <si>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</si>
  <si>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</si>
  <si>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</si>
  <si>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</si>
  <si>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</si>
  <si>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</si>
  <si>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</si>
  <si>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</si>
  <si>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</si>
  <si>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</si>
  <si>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</si>
  <si>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</si>
  <si>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</si>
  <si>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</si>
  <si>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</si>
  <si>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</si>
  <si>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</si>
  <si>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</si>
  <si>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</si>
  <si>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</si>
  <si>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</si>
  <si>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</si>
  <si>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</si>
  <si>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</si>
  <si>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</si>
  <si>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</si>
  <si>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</si>
  <si>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</si>
  <si>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</si>
  <si>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</si>
  <si>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</si>
  <si>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</si>
  <si>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</si>
  <si>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</si>
  <si>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</si>
  <si>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</si>
  <si>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</si>
  <si>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</si>
  <si>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</si>
  <si>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</si>
  <si>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</si>
  <si>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</si>
  <si>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</si>
  <si>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</si>
  <si>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</si>
  <si>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</si>
  <si>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</si>
  <si>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</si>
  <si>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</si>
  <si>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</si>
  <si>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</si>
  <si>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</si>
  <si>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</si>
  <si>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</si>
  <si>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</si>
  <si>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</si>
  <si>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</si>
  <si>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</si>
  <si>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</si>
  <si>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</si>
  <si>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</si>
  <si>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</si>
  <si>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</si>
  <si>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</si>
  <si>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</si>
  <si>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</si>
  <si>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</si>
  <si>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</si>
  <si>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</si>
  <si>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</si>
  <si>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</si>
  <si>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</si>
  <si>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</si>
  <si>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</si>
  <si>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</si>
  <si>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</si>
  <si>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</si>
  <si>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</si>
  <si>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</si>
  <si>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</si>
  <si>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</si>
  <si>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</si>
  <si>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</si>
  <si>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</si>
  <si>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</si>
  <si>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</si>
  <si>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</si>
  <si>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</si>
  <si>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</si>
  <si>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</si>
  <si>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</si>
  <si>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</si>
  <si>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</si>
  <si>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</si>
  <si>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</si>
  <si>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</si>
  <si>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</si>
  <si>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</si>
  <si>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</si>
  <si>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</si>
  <si>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</si>
  <si>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</si>
  <si>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</si>
  <si>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</si>
  <si>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</si>
  <si>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</si>
  <si>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</si>
  <si>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</si>
  <si>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</si>
  <si>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</si>
  <si>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</si>
  <si>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</si>
  <si>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</si>
  <si>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</si>
  <si>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</si>
  <si>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</si>
  <si>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</si>
  <si>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</si>
  <si>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</si>
  <si>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</si>
  <si>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</si>
  <si>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</si>
  <si>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</si>
  <si>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</si>
  <si>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</si>
  <si>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</si>
  <si>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</si>
  <si>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</si>
  <si>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</si>
  <si>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</si>
  <si>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</si>
  <si>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</si>
  <si>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</si>
  <si>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</si>
  <si>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</si>
  <si>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</si>
  <si>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</si>
  <si>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</si>
  <si>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</si>
  <si>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</si>
  <si>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</si>
  <si>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</si>
  <si>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</si>
  <si>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</si>
  <si>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</si>
  <si>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</si>
  <si>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</si>
  <si>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</si>
  <si>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</si>
  <si>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</si>
  <si>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</si>
  <si>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</si>
  <si>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</si>
  <si>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</si>
  <si>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</si>
  <si>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</si>
  <si>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</si>
  <si>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</si>
  <si>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</si>
  <si>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</si>
  <si>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</si>
  <si>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</si>
  <si>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</si>
  <si>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</si>
  <si>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</si>
  <si>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</si>
  <si>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</si>
  <si>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</si>
  <si>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</si>
  <si>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</si>
  <si>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</si>
  <si>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</si>
  <si>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</si>
  <si>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</si>
  <si>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</si>
  <si>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</si>
  <si>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</si>
  <si>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</si>
  <si>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</si>
  <si>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</si>
  <si>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</si>
  <si>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</si>
  <si>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</si>
  <si>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</si>
  <si>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</si>
  <si>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</si>
  <si>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</si>
  <si>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</si>
  <si>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</si>
  <si>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</si>
  <si>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</si>
  <si>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</si>
  <si>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</si>
  <si>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</si>
  <si>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</si>
  <si>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</si>
  <si>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</si>
  <si>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</si>
  <si>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</si>
  <si>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</si>
  <si>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</si>
  <si>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</si>
  <si>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</si>
  <si>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</si>
  <si>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</si>
  <si>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</si>
  <si>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</si>
  <si>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</si>
  <si>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</si>
  <si>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</si>
  <si>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</si>
  <si>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</si>
  <si>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</si>
  <si>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</si>
  <si>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</si>
  <si>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</si>
  <si>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</si>
  <si>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</si>
  <si>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</si>
  <si>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</si>
  <si>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</si>
  <si>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</si>
  <si>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</si>
  <si>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</si>
  <si>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</si>
  <si>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</si>
  <si>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</si>
  <si>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</si>
  <si>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</si>
  <si>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</si>
  <si>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</si>
  <si>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</si>
  <si>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</si>
  <si>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</si>
  <si>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</si>
  <si>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</si>
  <si>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</si>
  <si>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</si>
  <si>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</si>
  <si>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</si>
  <si>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</si>
  <si>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</si>
  <si>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</si>
  <si>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</si>
  <si>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</si>
  <si>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</si>
  <si>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</si>
  <si>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</si>
  <si>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</si>
  <si>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</si>
  <si>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</si>
  <si>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</si>
  <si>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</si>
  <si>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</si>
  <si>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</si>
  <si>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</si>
  <si>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</si>
  <si>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</si>
  <si>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</si>
  <si>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</si>
  <si>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</si>
  <si>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</si>
  <si>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</si>
  <si>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</si>
  <si>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</si>
  <si>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</si>
  <si>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</si>
  <si>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</si>
  <si>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</si>
  <si>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</si>
  <si>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</si>
  <si>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</si>
  <si>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</si>
  <si>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</si>
  <si>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</si>
  <si>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</si>
  <si>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</si>
  <si>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</si>
  <si>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</si>
  <si>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</si>
  <si>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</si>
  <si>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</si>
  <si>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</si>
  <si>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</si>
  <si>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</si>
  <si>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</si>
  <si>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</si>
  <si>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</si>
  <si>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</si>
  <si>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</si>
  <si>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</si>
  <si>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</si>
  <si>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</si>
  <si>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</si>
  <si>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</si>
  <si>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</si>
  <si>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</si>
  <si>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</si>
  <si>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</si>
  <si>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</si>
  <si>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</si>
  <si>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</si>
  <si>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</si>
  <si>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</si>
  <si>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</si>
  <si>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</si>
  <si>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</si>
  <si>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</si>
  <si>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</si>
  <si>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</si>
  <si>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</si>
  <si>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</si>
  <si>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</si>
  <si>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</si>
  <si>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</si>
  <si>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</si>
  <si>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</si>
  <si>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</si>
  <si>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</si>
  <si>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</si>
  <si>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</si>
  <si>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</si>
  <si>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</si>
  <si>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</si>
  <si>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</si>
  <si>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</si>
  <si>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</si>
  <si>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</si>
  <si>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</si>
  <si>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</si>
  <si>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</si>
  <si>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</si>
  <si>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</si>
  <si>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</si>
  <si>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</si>
  <si>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</si>
  <si>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</si>
  <si>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</si>
  <si>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</si>
  <si>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</si>
  <si>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</si>
  <si>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</si>
  <si>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</si>
  <si>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</si>
  <si>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</si>
  <si>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</si>
  <si>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</si>
  <si>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</si>
  <si>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</si>
  <si>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</si>
  <si>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</si>
  <si>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</si>
  <si>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</si>
  <si>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</si>
  <si>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</si>
  <si>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</si>
  <si>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</si>
  <si>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</si>
  <si>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</si>
  <si>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</si>
  <si>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</si>
  <si>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</si>
  <si>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</si>
  <si>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</si>
  <si>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</si>
  <si>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</si>
  <si>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</si>
  <si>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</si>
  <si>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</si>
  <si>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</si>
  <si>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</si>
  <si>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</si>
  <si>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</si>
  <si>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</si>
  <si>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</si>
  <si>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</si>
  <si>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</si>
  <si>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</si>
  <si>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</si>
  <si>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</si>
  <si>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</si>
  <si>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</si>
  <si>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</si>
  <si>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</si>
  <si>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</si>
  <si>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</si>
  <si>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</si>
  <si>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</si>
  <si>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</si>
  <si>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</si>
  <si>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</si>
  <si>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</si>
  <si>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</si>
  <si>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</si>
  <si>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</si>
  <si>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</si>
  <si>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</si>
  <si>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</si>
  <si>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</si>
  <si>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</si>
  <si>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</si>
  <si>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</si>
  <si>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</si>
  <si>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</si>
  <si>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</si>
  <si>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</si>
  <si>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</si>
  <si>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</si>
  <si>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</si>
  <si>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</si>
  <si>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</si>
  <si>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</si>
  <si>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</si>
  <si>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</si>
  <si>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</si>
  <si>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</si>
  <si>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</si>
  <si>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</si>
  <si>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</si>
  <si>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</si>
  <si>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</si>
  <si>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</si>
  <si>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</si>
  <si>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</si>
  <si>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</si>
  <si>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</si>
  <si>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</si>
  <si>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</si>
  <si>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</si>
  <si>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</si>
  <si>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</si>
  <si>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</si>
  <si>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</si>
  <si>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</si>
  <si>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</si>
  <si>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</si>
  <si>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</si>
  <si>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</si>
  <si>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</si>
  <si>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</si>
  <si>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</si>
  <si>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</si>
  <si>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</si>
  <si>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</si>
  <si>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</si>
  <si>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</si>
  <si>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</si>
  <si>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</si>
  <si>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</si>
  <si>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</si>
  <si>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</si>
  <si>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</si>
  <si>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</si>
  <si>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</si>
  <si>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</si>
  <si>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</si>
  <si>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</si>
  <si>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</si>
  <si>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</si>
  <si>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</si>
  <si>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</si>
  <si>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</si>
  <si>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</si>
  <si>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</si>
  <si>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</si>
  <si>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</si>
  <si>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</si>
  <si>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</si>
  <si>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</si>
  <si>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</si>
  <si>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</si>
  <si>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</si>
  <si>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</si>
  <si>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</si>
  <si>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</si>
  <si>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</si>
  <si>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</si>
  <si>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</si>
  <si>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</si>
  <si>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</si>
  <si>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</si>
  <si>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</si>
  <si>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</si>
  <si>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</si>
  <si>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</si>
  <si>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</si>
  <si>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</si>
  <si>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</si>
  <si>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</si>
  <si>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</si>
  <si>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</si>
  <si>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</si>
  <si>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</si>
  <si>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</si>
  <si>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</si>
  <si>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</si>
  <si>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</si>
  <si>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</si>
  <si>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</si>
  <si>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</si>
  <si>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</si>
  <si>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</si>
  <si>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</si>
  <si>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</si>
  <si>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</si>
  <si>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</si>
  <si>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</si>
  <si>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</si>
  <si>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</si>
  <si>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</si>
  <si>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</si>
  <si>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</si>
  <si>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</si>
  <si>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</si>
  <si>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</si>
  <si>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</si>
  <si>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</si>
  <si>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</si>
  <si>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</si>
  <si>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</si>
  <si>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</si>
  <si>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</si>
  <si>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</si>
  <si>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</si>
  <si>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</si>
  <si>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</si>
  <si>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</si>
  <si>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</si>
  <si>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</si>
  <si>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</si>
  <si>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</si>
  <si>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</si>
  <si>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</si>
  <si>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</si>
  <si>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</si>
  <si>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</si>
  <si>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</si>
  <si>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</si>
  <si>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</si>
  <si>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</si>
  <si>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</si>
  <si>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</si>
  <si>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</si>
  <si>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</si>
  <si>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</si>
  <si>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</si>
  <si>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</si>
  <si>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</si>
  <si>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</si>
  <si>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</si>
  <si>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</si>
  <si>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</si>
  <si>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</si>
  <si>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</si>
  <si>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</si>
  <si>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</si>
  <si>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</si>
  <si>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</si>
  <si>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</si>
  <si>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</si>
  <si>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</si>
  <si>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</si>
  <si>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</si>
  <si>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</si>
  <si>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</si>
  <si>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</si>
  <si>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</si>
  <si>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</si>
  <si>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</si>
  <si>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</si>
  <si>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</si>
  <si>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</si>
  <si>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</si>
  <si>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</si>
  <si>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</si>
  <si>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</si>
  <si>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</si>
  <si>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</si>
  <si>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</si>
  <si>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</si>
  <si>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</si>
  <si>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</si>
  <si>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</si>
  <si>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</si>
  <si>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</si>
  <si>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</si>
  <si>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</si>
  <si>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</si>
  <si>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</si>
  <si>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</si>
  <si>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</si>
  <si>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</si>
  <si>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</si>
  <si>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</si>
  <si>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</si>
  <si>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</si>
  <si>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</si>
  <si>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</si>
  <si>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</si>
  <si>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</si>
  <si>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</si>
  <si>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</si>
  <si>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</si>
  <si>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</si>
  <si>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</si>
  <si>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</si>
  <si>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</si>
  <si>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</si>
  <si>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</si>
  <si>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</si>
  <si>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</si>
  <si>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</si>
  <si>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</si>
  <si>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</si>
  <si>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</si>
  <si>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</si>
  <si>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</si>
  <si>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</si>
  <si>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</si>
  <si>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</si>
  <si>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</si>
  <si>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</si>
  <si>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</si>
  <si>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</si>
  <si>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</si>
  <si>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</si>
  <si>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</si>
  <si>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</si>
  <si>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</si>
  <si>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</si>
  <si>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</si>
  <si>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</si>
  <si>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</si>
  <si>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</si>
  <si>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</si>
  <si>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</si>
  <si>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</si>
  <si>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</si>
  <si>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</si>
  <si>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</si>
  <si>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</si>
  <si>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</si>
  <si>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</si>
  <si>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</si>
  <si>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</si>
  <si>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</si>
  <si>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</si>
  <si>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</si>
  <si>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</si>
  <si>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</si>
  <si>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</si>
  <si>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</si>
  <si>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</si>
  <si>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</si>
  <si>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</si>
  <si>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</si>
  <si>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</si>
  <si>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</si>
  <si>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</si>
  <si>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</si>
  <si>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</si>
  <si>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</si>
  <si>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</si>
  <si>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</si>
  <si>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</si>
  <si>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</si>
  <si>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</si>
  <si>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</si>
  <si>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</si>
  <si>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</si>
  <si>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</si>
  <si>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</si>
  <si>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</si>
  <si>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</si>
  <si>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</si>
  <si>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</si>
  <si>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</si>
  <si>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</si>
  <si>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</si>
  <si>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</si>
  <si>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</si>
  <si>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</si>
  <si>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</si>
  <si>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</si>
  <si>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</si>
  <si>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</si>
  <si>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</si>
  <si>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</si>
  <si>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</si>
  <si>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</si>
  <si>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</si>
  <si>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</si>
  <si>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</si>
  <si>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</si>
  <si>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</si>
  <si>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</si>
  <si>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</si>
  <si>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</si>
  <si>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</si>
  <si>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</si>
  <si>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</si>
  <si>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</si>
  <si>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</si>
  <si>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</si>
  <si>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</si>
  <si>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</si>
  <si>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</si>
  <si>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</si>
  <si>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</si>
  <si>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</si>
  <si>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</si>
  <si>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</si>
  <si>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</si>
  <si>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</si>
  <si>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</si>
  <si>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</si>
  <si>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</si>
  <si>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</si>
  <si>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</si>
  <si>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</si>
  <si>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</si>
  <si>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</si>
  <si>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</si>
  <si>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</si>
  <si>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</si>
  <si>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</si>
  <si>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</si>
  <si>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</si>
  <si>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</si>
  <si>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</si>
  <si>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</si>
  <si>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</si>
  <si>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</si>
  <si>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</si>
  <si>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</si>
  <si>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</si>
  <si>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</si>
  <si>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</si>
  <si>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</si>
  <si>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</si>
  <si>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</si>
  <si>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</si>
  <si>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</si>
  <si>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</si>
  <si>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</si>
  <si>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</si>
  <si>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</si>
  <si>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</si>
  <si>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</si>
  <si>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</si>
  <si>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</si>
  <si>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</si>
  <si>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</si>
  <si>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</si>
  <si>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</si>
  <si>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</si>
  <si>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</si>
  <si>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</si>
  <si>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</si>
  <si>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</si>
  <si>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</si>
  <si>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</si>
  <si>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</si>
  <si>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</si>
  <si>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</si>
  <si>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</si>
  <si>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</si>
  <si>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</si>
  <si>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</si>
  <si>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</si>
  <si>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</si>
  <si>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</si>
  <si>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</si>
  <si>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</si>
  <si>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</si>
  <si>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</si>
  <si>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</si>
  <si>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</si>
  <si>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</si>
  <si>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</si>
  <si>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</si>
  <si>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</si>
  <si>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</si>
  <si>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</si>
  <si>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</si>
  <si>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</si>
  <si>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</si>
  <si>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</si>
  <si>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</si>
  <si>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</si>
  <si>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</si>
  <si>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</si>
  <si>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</si>
  <si>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</si>
  <si>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</si>
  <si>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</si>
  <si>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</si>
  <si>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</si>
  <si>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</si>
  <si>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</si>
  <si>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</si>
  <si>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</si>
  <si>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</si>
  <si>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</si>
  <si>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</si>
  <si>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</si>
  <si>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</si>
  <si>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</si>
  <si>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</si>
  <si>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</si>
  <si>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</si>
  <si>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</si>
  <si>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</si>
  <si>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</si>
  <si>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</si>
  <si>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</si>
  <si>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</si>
  <si>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</si>
  <si>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</si>
  <si>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</si>
  <si>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</si>
  <si>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</si>
  <si>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</si>
  <si>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</si>
  <si>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</si>
  <si>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</si>
  <si>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</si>
  <si>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</si>
  <si>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</si>
  <si>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</si>
  <si>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</si>
  <si>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</si>
  <si>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</si>
  <si>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</si>
  <si>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</si>
  <si>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</si>
  <si>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</si>
  <si>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</si>
  <si>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</si>
  <si>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</si>
  <si>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</si>
  <si>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</si>
  <si>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</si>
  <si>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</si>
  <si>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</si>
  <si>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</si>
  <si>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</si>
  <si>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</si>
  <si>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</si>
  <si>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</si>
  <si>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</si>
  <si>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</si>
  <si>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</si>
  <si>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</si>
  <si>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</si>
  <si>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</si>
  <si>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</si>
  <si>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</si>
  <si>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</si>
  <si>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</si>
  <si>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</si>
  <si>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</si>
  <si>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</si>
  <si>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</si>
  <si>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</si>
  <si>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</si>
  <si>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</si>
  <si>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</si>
  <si>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</si>
  <si>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</si>
  <si>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</si>
  <si>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</si>
  <si>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</si>
  <si>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</si>
  <si>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</si>
  <si>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</si>
  <si>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</si>
  <si>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</si>
  <si>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</si>
  <si>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</si>
  <si>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</si>
  <si>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</si>
  <si>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</si>
  <si>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</si>
  <si>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</si>
  <si>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</si>
  <si>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</si>
  <si>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</si>
  <si>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</si>
  <si>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</si>
  <si>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</si>
  <si>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</si>
  <si>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</si>
  <si>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</si>
  <si>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</si>
  <si>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</si>
  <si>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</si>
  <si>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</si>
  <si>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</si>
  <si>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</si>
  <si>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</si>
  <si>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</si>
  <si>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</si>
  <si>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</si>
  <si>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</si>
  <si>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</si>
  <si>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</si>
  <si>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</si>
  <si>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</si>
  <si>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</si>
  <si>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</si>
  <si>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</si>
  <si>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</si>
  <si>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</si>
  <si>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</si>
  <si>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</si>
  <si>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</si>
  <si>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</si>
  <si>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</si>
  <si>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</si>
  <si>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</si>
  <si>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</si>
  <si>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</si>
  <si>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</si>
  <si>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</si>
  <si>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</si>
  <si>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</si>
  <si>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</si>
  <si>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</si>
  <si>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</si>
  <si>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</si>
  <si>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</si>
  <si>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</si>
  <si>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</si>
  <si>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</si>
  <si>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</si>
  <si>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</si>
  <si>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</si>
  <si>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</si>
  <si>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</si>
  <si>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</si>
  <si>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</si>
  <si>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</si>
  <si>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</si>
  <si>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</si>
  <si>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</si>
  <si>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</si>
  <si>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</si>
  <si>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</si>
  <si>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</si>
  <si>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</si>
  <si>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</si>
  <si>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</si>
  <si>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</si>
  <si>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</si>
  <si>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</si>
  <si>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</si>
  <si>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</si>
  <si>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</si>
  <si>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</si>
  <si>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</si>
  <si>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</si>
  <si>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</si>
  <si>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</si>
  <si>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</si>
  <si>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</si>
  <si>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</si>
  <si>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</si>
  <si>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</si>
  <si>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</si>
  <si>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</si>
  <si>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</si>
  <si>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</si>
  <si>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</si>
  <si>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</si>
  <si>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</si>
  <si>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</si>
  <si>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</si>
  <si>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</si>
  <si>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</si>
  <si>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</si>
  <si>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</si>
  <si>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</si>
  <si>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</si>
  <si>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</si>
  <si>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</si>
  <si>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</si>
  <si>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</si>
  <si>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</si>
  <si>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</si>
  <si>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</si>
  <si>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</si>
  <si>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</si>
  <si>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</si>
  <si>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</si>
  <si>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</si>
  <si>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</si>
  <si>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</si>
  <si>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</si>
  <si>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</si>
  <si>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</si>
  <si>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</si>
  <si>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</si>
  <si>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</si>
  <si>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</si>
  <si>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</si>
  <si>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</si>
  <si>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</si>
  <si>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</si>
  <si>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</si>
  <si>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</si>
  <si>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</si>
  <si>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</si>
  <si>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</si>
  <si>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</si>
  <si>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</si>
  <si>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</si>
  <si>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</si>
  <si>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</si>
  <si>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</si>
  <si>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</si>
  <si>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</si>
  <si>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</si>
  <si>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</si>
  <si>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</si>
  <si>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</si>
  <si>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</si>
  <si>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</si>
  <si>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</si>
  <si>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</si>
  <si>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</si>
  <si>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</si>
  <si>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</si>
  <si>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</si>
  <si>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</si>
  <si>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</si>
  <si>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</si>
  <si>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</si>
  <si>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</si>
  <si>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</si>
  <si>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</si>
  <si>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</si>
  <si>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</si>
  <si>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</si>
  <si>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</si>
  <si>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</si>
  <si>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</si>
  <si>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</si>
  <si>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</si>
  <si>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</si>
  <si>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</si>
  <si>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</si>
  <si>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</si>
  <si>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</si>
  <si>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</si>
  <si>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</si>
  <si>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</si>
  <si>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</si>
  <si>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</si>
  <si>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</si>
  <si>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</si>
  <si>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</si>
  <si>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</si>
  <si>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</si>
  <si>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</si>
  <si>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</si>
  <si>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</si>
  <si>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</si>
  <si>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</si>
  <si>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</si>
  <si>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</si>
  <si>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</si>
  <si>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</si>
  <si>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</si>
  <si>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</si>
  <si>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</si>
  <si>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</si>
  <si>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</si>
  <si>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</si>
  <si>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</si>
  <si>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</si>
  <si>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</si>
  <si>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</si>
  <si>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</si>
  <si>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</si>
  <si>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</si>
  <si>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</si>
  <si>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</si>
  <si>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</si>
  <si>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</si>
  <si>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</si>
  <si>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</si>
  <si>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</si>
  <si>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</si>
  <si>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</si>
  <si>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</si>
  <si>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</si>
  <si>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</si>
  <si>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</si>
  <si>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</si>
  <si>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</si>
  <si>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</si>
  <si>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</si>
  <si>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</si>
  <si>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</si>
  <si>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</si>
  <si>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</si>
  <si>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</si>
  <si>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</si>
  <si>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</si>
  <si>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</si>
  <si>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</si>
  <si>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</si>
  <si>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</si>
  <si>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</si>
  <si>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</si>
  <si>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</si>
  <si>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</si>
  <si>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</si>
  <si>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</si>
  <si>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</si>
  <si>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</si>
  <si>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</si>
  <si>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</si>
  <si>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</si>
  <si>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</si>
  <si>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</si>
  <si>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</si>
  <si>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</si>
  <si>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</si>
  <si>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</si>
  <si>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</si>
  <si>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</si>
  <si>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</si>
  <si>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</si>
  <si>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</si>
  <si>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</si>
  <si>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</si>
  <si>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</si>
  <si>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</si>
  <si>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</si>
  <si>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</si>
  <si>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</si>
  <si>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</si>
  <si>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</si>
  <si>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</si>
  <si>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</si>
  <si>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</si>
  <si>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</si>
  <si>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</si>
  <si>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</si>
  <si>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</si>
  <si>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</si>
  <si>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</si>
  <si>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</si>
  <si>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</si>
  <si>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</si>
  <si>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</si>
  <si>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</si>
  <si>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</si>
  <si>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</si>
  <si>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</si>
  <si>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</si>
  <si>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</si>
  <si>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</si>
  <si>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</si>
  <si>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</si>
  <si>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</si>
  <si>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</si>
  <si>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</si>
  <si>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</si>
  <si>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</si>
  <si>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</si>
  <si>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</si>
  <si>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</si>
  <si>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</si>
  <si>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</si>
  <si>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</si>
  <si>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</si>
  <si>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</si>
  <si>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</si>
  <si>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</si>
  <si>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</si>
  <si>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</si>
  <si>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</si>
  <si>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</si>
  <si>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</si>
  <si>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</si>
  <si>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</si>
  <si>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</si>
  <si>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</si>
  <si>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</si>
  <si>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</si>
  <si>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</si>
  <si>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</si>
  <si>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</si>
  <si>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</si>
  <si>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</si>
  <si>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</si>
  <si>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</si>
  <si>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</si>
  <si>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</si>
  <si>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</si>
  <si>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</si>
  <si>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</si>
  <si>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</si>
  <si>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</si>
  <si>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</si>
  <si>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</si>
  <si>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</si>
  <si>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</si>
  <si>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</si>
  <si>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</si>
  <si>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</si>
  <si>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</si>
  <si>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</si>
  <si>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</si>
  <si>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</si>
  <si>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</si>
  <si>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</si>
  <si>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</si>
  <si>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</si>
  <si>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</si>
  <si>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</si>
  <si>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</si>
  <si>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</si>
  <si>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</si>
  <si>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</si>
  <si>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</si>
  <si>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</si>
  <si>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</si>
  <si>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</si>
  <si>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</si>
  <si>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</si>
  <si>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</si>
  <si>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</si>
  <si>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</si>
  <si>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</si>
  <si>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</si>
  <si>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</si>
  <si>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</si>
  <si>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</si>
  <si>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</si>
  <si>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</si>
  <si>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</si>
  <si>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</si>
  <si>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</si>
  <si>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</si>
  <si>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</si>
  <si>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</si>
  <si>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</si>
  <si>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</si>
  <si>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</si>
  <si>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</si>
  <si>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</si>
  <si>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</si>
  <si>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</si>
  <si>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</si>
  <si>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</si>
  <si>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</si>
  <si>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</si>
  <si>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</si>
  <si>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</si>
  <si>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</si>
  <si>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</si>
  <si>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</si>
  <si>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</si>
  <si>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</si>
  <si>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</si>
  <si>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</si>
  <si>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</si>
  <si>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</si>
  <si>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</si>
  <si>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</si>
  <si>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</si>
  <si>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</si>
  <si>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</si>
  <si>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</si>
  <si>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</si>
  <si>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</si>
  <si>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</si>
  <si>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</si>
  <si>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</si>
  <si>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</si>
  <si>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</si>
  <si>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</si>
  <si>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</si>
  <si>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</si>
  <si>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</si>
  <si>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</si>
  <si>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</si>
  <si>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</si>
  <si>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</si>
  <si>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</si>
  <si>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</si>
  <si>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</si>
  <si>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</si>
  <si>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</si>
  <si>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</si>
  <si>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</si>
  <si>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</si>
  <si>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</si>
  <si>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</si>
  <si>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</si>
  <si>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</si>
  <si>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</si>
  <si>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</si>
  <si>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</si>
  <si>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</si>
  <si>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</si>
  <si>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</si>
  <si>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</si>
  <si>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</si>
  <si>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</si>
  <si>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</si>
  <si>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</si>
  <si>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</si>
  <si>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</si>
  <si>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</si>
  <si>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</si>
  <si>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</si>
  <si>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</si>
  <si>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</si>
  <si>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</si>
  <si>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</si>
  <si>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</si>
  <si>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</si>
  <si>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</si>
  <si>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</si>
  <si>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</si>
  <si>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</si>
  <si>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</si>
  <si>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</si>
  <si>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</si>
  <si>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</si>
  <si>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</si>
  <si>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</si>
  <si>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</si>
  <si>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</si>
  <si>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</si>
  <si>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</si>
  <si>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</si>
  <si>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</si>
  <si>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</si>
  <si>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</si>
  <si>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</si>
  <si>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</si>
  <si>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</si>
  <si>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</si>
  <si>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</si>
  <si>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</si>
  <si>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</si>
  <si>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</si>
  <si>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</si>
  <si>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</si>
  <si>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</si>
  <si>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</si>
  <si>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</si>
  <si>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</si>
  <si>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</si>
  <si>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</si>
  <si>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</si>
  <si>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</si>
  <si>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</si>
  <si>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</si>
  <si>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</si>
  <si>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</si>
  <si>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</si>
  <si>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</si>
  <si>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</si>
  <si>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</si>
  <si>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</si>
  <si>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</si>
  <si>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</si>
  <si>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</si>
  <si>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</si>
  <si>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</si>
  <si>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</si>
  <si>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</si>
  <si>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</si>
  <si>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</si>
  <si>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</si>
  <si>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</si>
  <si>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</si>
  <si>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</si>
  <si>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</si>
  <si>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</si>
  <si>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</si>
  <si>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</si>
  <si>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</si>
  <si>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</si>
  <si>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</si>
  <si>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</si>
  <si>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</si>
  <si>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</si>
  <si>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</si>
  <si>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</si>
  <si>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</si>
  <si>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</si>
  <si>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</si>
  <si>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</si>
  <si>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</si>
  <si>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</si>
  <si>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</si>
  <si>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</si>
  <si>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</si>
  <si>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</si>
  <si>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</si>
  <si>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</si>
  <si>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</si>
  <si>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</si>
  <si>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</si>
  <si>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</si>
  <si>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</si>
  <si>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</si>
  <si>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</si>
  <si>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</si>
  <si>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</si>
  <si>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</si>
  <si>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</si>
  <si>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</si>
  <si>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</si>
  <si>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</si>
  <si>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</si>
  <si>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</si>
  <si>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</si>
  <si>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</si>
  <si>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</si>
  <si>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</si>
  <si>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</si>
  <si>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</si>
  <si>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</si>
  <si>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</si>
  <si>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</si>
  <si>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</si>
  <si>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</si>
  <si>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</si>
  <si>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</si>
  <si>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</si>
  <si>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</si>
  <si>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</si>
  <si>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</si>
  <si>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</si>
  <si>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</si>
  <si>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</si>
  <si>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</si>
  <si>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</si>
  <si>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</si>
  <si>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</si>
  <si>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</si>
  <si>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</si>
  <si>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</si>
  <si>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</si>
  <si>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</si>
  <si>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</si>
  <si>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</si>
  <si>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</si>
  <si>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</si>
  <si>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</si>
  <si>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</si>
  <si>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</si>
  <si>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</si>
  <si>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</si>
  <si>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</si>
  <si>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</si>
  <si>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</si>
  <si>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</si>
  <si>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</si>
  <si>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</si>
  <si>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</si>
  <si>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</si>
  <si>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</si>
  <si>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</si>
  <si>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</si>
  <si>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</si>
  <si>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</si>
  <si>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</si>
  <si>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</si>
  <si>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</si>
  <si>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</si>
  <si>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</si>
  <si>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</si>
  <si>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</si>
  <si>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</si>
  <si>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</si>
  <si>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</si>
  <si>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</si>
  <si>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</si>
  <si>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</si>
  <si>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</si>
  <si>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</si>
  <si>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</si>
  <si>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</si>
  <si>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</si>
  <si>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</si>
  <si>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</si>
  <si>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</si>
  <si>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</si>
  <si>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</si>
  <si>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</si>
  <si>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</si>
  <si>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</si>
  <si>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</si>
  <si>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</si>
  <si>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</si>
  <si>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</si>
  <si>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</si>
  <si>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</si>
  <si>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</si>
  <si>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</si>
  <si>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</si>
  <si>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</si>
  <si>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</si>
  <si>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</si>
  <si>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</si>
  <si>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</si>
  <si>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</si>
  <si>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</si>
  <si>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</si>
  <si>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</si>
  <si>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</si>
  <si>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</si>
  <si>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</si>
  <si>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</si>
  <si>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</si>
  <si>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</si>
  <si>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</si>
  <si>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</si>
  <si>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</si>
  <si>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</si>
  <si>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</si>
  <si>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</si>
  <si>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</si>
  <si>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</si>
  <si>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</si>
  <si>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</si>
  <si>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</si>
  <si>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</si>
  <si>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</si>
  <si>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</si>
  <si>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</si>
  <si>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</si>
  <si>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</si>
  <si>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</si>
  <si>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</si>
  <si>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</si>
  <si>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</si>
  <si>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</si>
  <si>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</si>
  <si>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</si>
  <si>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</si>
  <si>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</si>
  <si>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</si>
  <si>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</si>
  <si>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</si>
  <si>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</si>
  <si>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</si>
  <si>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</si>
  <si>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</si>
  <si>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</si>
  <si>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</si>
  <si>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</si>
  <si>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</si>
  <si>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</si>
  <si>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</si>
  <si>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</si>
  <si>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</si>
  <si>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</si>
  <si>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</si>
  <si>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</si>
  <si>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</si>
  <si>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</si>
  <si>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</si>
  <si>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</si>
  <si>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</si>
  <si>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</si>
  <si>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</si>
  <si>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</si>
  <si>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</si>
  <si>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</si>
  <si>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</si>
  <si>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</si>
  <si>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</si>
  <si>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</si>
  <si>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</si>
  <si>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</si>
  <si>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</si>
  <si>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</si>
  <si>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</si>
  <si>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</si>
  <si>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</si>
  <si>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</si>
  <si>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</si>
  <si>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</si>
  <si>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</si>
  <si>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</si>
  <si>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</si>
  <si>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</si>
  <si>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</si>
  <si>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</si>
  <si>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</si>
  <si>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</si>
  <si>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</si>
  <si>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</si>
  <si>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</si>
  <si>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</si>
  <si>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</si>
  <si>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</si>
  <si>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</si>
  <si>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</si>
  <si>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</si>
  <si>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</si>
  <si>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</si>
  <si>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</si>
  <si>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</si>
  <si>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</si>
  <si>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</si>
  <si>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</si>
  <si>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</si>
  <si>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</si>
  <si>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</si>
  <si>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</si>
  <si>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</si>
  <si>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</si>
  <si>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</si>
  <si>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</si>
  <si>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</si>
  <si>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</si>
  <si>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</si>
  <si>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</si>
  <si>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</si>
  <si>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</si>
  <si>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</si>
  <si>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</si>
  <si>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</si>
  <si>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</si>
  <si>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</si>
  <si>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</si>
  <si>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</si>
  <si>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</si>
  <si>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</si>
  <si>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</si>
  <si>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</si>
  <si>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</si>
  <si>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</si>
  <si>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</si>
  <si>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</si>
  <si>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</si>
  <si>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</si>
  <si>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</si>
  <si>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</si>
  <si>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</si>
  <si>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</si>
  <si>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</si>
  <si>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</si>
  <si>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</si>
  <si>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</si>
  <si>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</si>
  <si>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</si>
  <si>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</si>
  <si>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</si>
  <si>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</si>
  <si>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</si>
  <si>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</si>
  <si>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</si>
  <si>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</si>
  <si>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</si>
  <si>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</si>
  <si>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</si>
  <si>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</si>
  <si>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</si>
  <si>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</si>
  <si>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</si>
  <si>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</si>
  <si>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</si>
  <si>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</si>
  <si>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</si>
  <si>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</si>
  <si>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</si>
  <si>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</si>
  <si>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</si>
  <si>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</si>
  <si>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</si>
  <si>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</si>
  <si>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</si>
  <si>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</si>
  <si>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</si>
  <si>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</si>
  <si>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</si>
  <si>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</si>
  <si>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</si>
  <si>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</si>
  <si>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</si>
  <si>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</si>
  <si>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</si>
  <si>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</si>
  <si>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</si>
  <si>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</si>
  <si>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</si>
  <si>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</si>
  <si>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</si>
  <si>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</si>
  <si>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</si>
  <si>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</si>
  <si>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</si>
  <si>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</si>
  <si>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</si>
  <si>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</si>
  <si>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</si>
  <si>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</si>
  <si>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</si>
  <si>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</si>
  <si>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</si>
  <si>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</si>
  <si>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</si>
  <si>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</si>
  <si>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</si>
  <si>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</si>
  <si>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</si>
  <si>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</si>
  <si>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</si>
  <si>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</si>
  <si>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</si>
  <si>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</si>
  <si>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</si>
  <si>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</si>
  <si>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</si>
  <si>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</si>
  <si>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</si>
  <si>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</si>
  <si>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</si>
  <si>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</si>
  <si>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</si>
  <si>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</si>
  <si>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</si>
  <si>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</si>
  <si>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</si>
  <si>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</si>
  <si>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</si>
  <si>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</si>
  <si>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</si>
  <si>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</si>
  <si>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</si>
  <si>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</si>
  <si>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</si>
  <si>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</si>
  <si>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</si>
  <si>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</si>
  <si>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</si>
  <si>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</si>
  <si>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</si>
  <si>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</si>
  <si>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</si>
  <si>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</si>
  <si>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</si>
  <si>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</si>
  <si>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</si>
  <si>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</si>
  <si>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</si>
  <si>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</si>
  <si>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</si>
  <si>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</si>
  <si>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</si>
  <si>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</si>
  <si>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</si>
  <si>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</si>
  <si>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</si>
  <si>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</si>
  <si>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</si>
  <si>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</si>
  <si>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</si>
  <si>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</si>
  <si>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</si>
  <si>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</si>
  <si>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</si>
  <si>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</si>
  <si>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</si>
  <si>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</si>
  <si>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</si>
  <si>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</si>
  <si>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</si>
  <si>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</si>
  <si>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</si>
  <si>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</si>
  <si>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</si>
  <si>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</si>
  <si>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</si>
  <si>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</si>
  <si>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</si>
  <si>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</si>
  <si>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</si>
  <si>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</si>
  <si>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</si>
  <si>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</si>
  <si>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</si>
  <si>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</si>
  <si>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</si>
  <si>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</si>
  <si>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</si>
  <si>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</si>
  <si>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</si>
  <si>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</si>
  <si>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</si>
  <si>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</si>
  <si>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</si>
  <si>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</si>
  <si>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</si>
  <si>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</si>
  <si>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</si>
  <si>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</si>
  <si>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</si>
  <si>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</si>
  <si>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</si>
  <si>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</si>
  <si>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</si>
  <si>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</si>
  <si>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</si>
  <si>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</si>
  <si>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</si>
  <si>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</si>
  <si>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</si>
  <si>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</si>
  <si>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</si>
  <si>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</si>
  <si>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</si>
  <si>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</si>
  <si>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</si>
  <si>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</si>
  <si>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</si>
  <si>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</si>
  <si>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</si>
  <si>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</si>
  <si>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</si>
  <si>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</si>
  <si>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</si>
  <si>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</si>
  <si>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</si>
  <si>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</si>
  <si>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</si>
  <si>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</si>
  <si>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</si>
  <si>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</si>
  <si>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</si>
  <si>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</si>
  <si>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</si>
  <si>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</si>
  <si>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</si>
  <si>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</si>
  <si>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</si>
  <si>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</si>
  <si>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</si>
  <si>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</si>
  <si>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</si>
  <si>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</si>
  <si>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</si>
  <si>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</si>
  <si>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</si>
  <si>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</si>
  <si>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</si>
  <si>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</si>
  <si>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</si>
  <si>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</si>
  <si>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</si>
  <si>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</si>
  <si>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</si>
  <si>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</si>
  <si>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</si>
  <si>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</si>
  <si>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</si>
  <si>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</si>
  <si>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</si>
  <si>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</si>
  <si>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</si>
  <si>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</si>
  <si>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</si>
  <si>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</si>
  <si>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</si>
  <si>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</si>
  <si>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</si>
  <si>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</si>
  <si>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</si>
  <si>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</si>
  <si>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</si>
  <si>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</si>
  <si>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</si>
  <si>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</si>
  <si>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</si>
  <si>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</si>
  <si>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</si>
  <si>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</si>
  <si>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</si>
  <si>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</si>
  <si>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</si>
  <si>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</si>
  <si>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</si>
  <si>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</si>
  <si>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</si>
  <si>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</si>
  <si>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</si>
  <si>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</si>
  <si>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</si>
  <si>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</si>
  <si>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</si>
  <si>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</si>
  <si>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</si>
  <si>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</si>
  <si>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</si>
  <si>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</si>
  <si>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</si>
  <si>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</si>
  <si>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</si>
  <si>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</si>
  <si>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</si>
  <si>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</si>
  <si>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</si>
  <si>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</si>
  <si>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</si>
  <si>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</si>
  <si>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</si>
  <si>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</si>
  <si>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</si>
  <si>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</si>
  <si>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</si>
  <si>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</si>
  <si>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</si>
  <si>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</si>
  <si>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</si>
  <si>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</si>
  <si>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</si>
  <si>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</si>
  <si>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</si>
  <si>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</si>
  <si>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</si>
  <si>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</si>
  <si>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</si>
  <si>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</si>
  <si>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</si>
  <si>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</si>
  <si>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</si>
  <si>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</si>
  <si>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</si>
  <si>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</si>
  <si>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</si>
  <si>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</si>
  <si>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</si>
  <si>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</si>
  <si>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</si>
  <si>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</si>
  <si>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</si>
  <si>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</si>
  <si>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</si>
  <si>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</si>
  <si>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</si>
  <si>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</si>
  <si>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</si>
  <si>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</si>
  <si>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</si>
  <si>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</si>
  <si>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</si>
  <si>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</si>
  <si>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</si>
  <si>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</si>
  <si>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</si>
  <si>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</si>
  <si>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</si>
  <si>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</si>
  <si>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</si>
  <si>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</si>
  <si>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</si>
  <si>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</si>
  <si>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</si>
  <si>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</si>
  <si>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</si>
  <si>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</si>
  <si>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</si>
  <si>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</si>
  <si>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</si>
  <si>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</si>
  <si>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</si>
  <si>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</si>
  <si>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</si>
  <si>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</si>
  <si>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</si>
  <si>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</si>
  <si>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</si>
  <si>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</si>
  <si>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</si>
  <si>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</si>
  <si>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</si>
  <si>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</si>
  <si>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</si>
  <si>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</si>
  <si>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</si>
  <si>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</si>
  <si>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</si>
  <si>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</si>
  <si>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</si>
  <si>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</si>
  <si>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</si>
  <si>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</si>
  <si>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</si>
  <si>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</si>
  <si>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</si>
  <si>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</si>
  <si>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</si>
  <si>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</si>
  <si>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</si>
  <si>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</si>
  <si>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</si>
  <si>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</si>
  <si>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</si>
  <si>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</si>
  <si>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</si>
  <si>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</si>
  <si>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</si>
  <si>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</si>
  <si>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</si>
  <si>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</si>
  <si>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</si>
  <si>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</si>
  <si>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</si>
  <si>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</si>
  <si>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</si>
  <si>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</si>
  <si>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</si>
  <si>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</si>
  <si>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</si>
  <si>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</si>
  <si>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</si>
  <si>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</si>
  <si>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</si>
  <si>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</si>
  <si>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</si>
  <si>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</si>
  <si>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</si>
  <si>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</si>
  <si>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</si>
  <si>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</si>
  <si>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</si>
  <si>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</si>
  <si>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</si>
  <si>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</si>
  <si>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</si>
  <si>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</si>
  <si>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</si>
  <si>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</si>
  <si>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</si>
  <si>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</si>
  <si>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</si>
  <si>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</si>
  <si>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</si>
  <si>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</si>
  <si>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</si>
  <si>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</si>
  <si>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</si>
  <si>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</si>
  <si>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</si>
  <si>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</si>
  <si>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</si>
  <si>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</si>
  <si>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</si>
  <si>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</si>
  <si>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</si>
  <si>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</si>
  <si>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</si>
  <si>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</si>
  <si>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</si>
  <si>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</si>
  <si>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</si>
  <si>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</si>
  <si>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</si>
  <si>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</si>
  <si>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</si>
  <si>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</si>
  <si>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</si>
  <si>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</si>
  <si>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</si>
  <si>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</si>
  <si>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</si>
  <si>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</si>
  <si>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</si>
  <si>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</si>
  <si>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</si>
  <si>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</si>
  <si>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</si>
  <si>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</si>
  <si>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</si>
  <si>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</si>
  <si>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</si>
  <si>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</si>
  <si>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</si>
  <si>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</si>
  <si>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</si>
  <si>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</si>
  <si>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</si>
  <si>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</si>
  <si>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</si>
  <si>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</si>
  <si>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</si>
  <si>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</si>
  <si>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</si>
  <si>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</si>
  <si>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</si>
  <si>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</si>
  <si>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</si>
  <si>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</si>
  <si>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</si>
  <si>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</si>
  <si>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</si>
  <si>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</si>
  <si>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</si>
  <si>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</si>
  <si>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</si>
  <si>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</si>
  <si>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</si>
  <si>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</si>
  <si>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</si>
  <si>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</si>
  <si>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</si>
  <si>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</si>
  <si>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</si>
  <si>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</si>
  <si>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</si>
  <si>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</si>
  <si>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</si>
  <si>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</si>
  <si>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</si>
  <si>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</si>
  <si>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</si>
  <si>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</si>
  <si>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</si>
  <si>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</si>
  <si>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</si>
  <si>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</si>
  <si>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</si>
  <si>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</si>
  <si>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</si>
  <si>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</si>
  <si>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</si>
  <si>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</si>
  <si>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</si>
  <si>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</si>
  <si>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</si>
  <si>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</si>
  <si>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</si>
  <si>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</si>
  <si>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</si>
  <si>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</si>
  <si>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</si>
  <si>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</si>
  <si>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</si>
  <si>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</si>
  <si>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</si>
  <si>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</si>
  <si>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</si>
  <si>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</si>
  <si>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</si>
  <si>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</si>
  <si>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</si>
  <si>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</si>
  <si>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</si>
  <si>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</si>
  <si>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</si>
  <si>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</si>
  <si>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</si>
  <si>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</si>
  <si>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</si>
  <si>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</si>
  <si>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</si>
  <si>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</si>
  <si>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</si>
  <si>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</si>
  <si>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</si>
  <si>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</si>
  <si>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</si>
  <si>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</si>
  <si>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</si>
  <si>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</si>
  <si>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</si>
  <si>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</si>
  <si>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</si>
  <si>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</si>
  <si>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</si>
  <si>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</si>
  <si>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</si>
  <si>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</si>
  <si>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</si>
  <si>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</si>
  <si>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</si>
  <si>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</si>
  <si>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</si>
  <si>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</si>
  <si>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</si>
  <si>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</si>
  <si>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</si>
  <si>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</si>
  <si>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</si>
  <si>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</si>
  <si>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</si>
  <si>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</si>
  <si>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</si>
  <si>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</si>
  <si>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</si>
  <si>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</si>
  <si>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</si>
  <si>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</si>
  <si>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</si>
  <si>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</si>
  <si>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</si>
  <si>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</si>
  <si>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</si>
  <si>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</si>
  <si>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</si>
  <si>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</si>
  <si>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</si>
  <si>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</si>
  <si>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</si>
  <si>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</si>
  <si>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</si>
  <si>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</si>
  <si>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</si>
  <si>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</si>
  <si>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</si>
  <si>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</si>
  <si>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</si>
  <si>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</si>
  <si>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</si>
  <si>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</si>
  <si>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</si>
  <si>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</si>
  <si>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</si>
  <si>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</si>
  <si>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</si>
  <si>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</si>
  <si>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</si>
  <si>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</si>
  <si>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</si>
  <si>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</si>
  <si>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</si>
  <si>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</si>
  <si>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</si>
  <si>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</si>
  <si>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</si>
  <si>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</si>
  <si>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</si>
  <si>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</si>
  <si>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</si>
  <si>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</si>
  <si>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</si>
  <si>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</si>
  <si>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</si>
  <si>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</si>
  <si>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</si>
  <si>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</si>
  <si>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</si>
  <si>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</si>
  <si>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</si>
  <si>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</si>
  <si>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</si>
  <si>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</si>
  <si>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</si>
  <si>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</si>
  <si>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</si>
  <si>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</si>
  <si>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</si>
  <si>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</si>
  <si>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</si>
  <si>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</si>
  <si>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</si>
  <si>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</si>
  <si>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</si>
  <si>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</si>
  <si>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</si>
  <si>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</si>
  <si>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</si>
  <si>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</si>
  <si>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</si>
  <si>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</si>
  <si>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</si>
  <si>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</si>
  <si>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</si>
  <si>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</si>
  <si>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</si>
  <si>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</si>
  <si>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</si>
  <si>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</si>
  <si>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</si>
  <si>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</si>
  <si>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</si>
  <si>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</si>
  <si>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</si>
  <si>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</si>
  <si>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</si>
  <si>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</si>
  <si>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</si>
  <si>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</si>
  <si>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</si>
  <si>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</si>
  <si>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</si>
  <si>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</si>
  <si>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</si>
  <si>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</si>
  <si>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</si>
  <si>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</si>
  <si>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</si>
  <si>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</si>
  <si>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</si>
  <si>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</si>
  <si>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</si>
  <si>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</si>
  <si>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</si>
  <si>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</si>
  <si>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</si>
  <si>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</si>
  <si>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</si>
  <si>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</si>
  <si>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</si>
  <si>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</si>
  <si>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</si>
  <si>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</si>
  <si>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</si>
  <si>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</si>
  <si>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</si>
  <si>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</si>
  <si>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</si>
  <si>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</si>
  <si>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</si>
  <si>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</si>
  <si>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</si>
  <si>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</si>
  <si>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</si>
  <si>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</si>
  <si>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</si>
  <si>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</si>
  <si>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</si>
  <si>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</si>
  <si>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</si>
  <si>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</si>
  <si>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</si>
  <si>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</si>
  <si>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</si>
  <si>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</si>
  <si>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</si>
  <si>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</si>
  <si>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</si>
  <si>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</si>
  <si>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</si>
  <si>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</si>
  <si>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</si>
  <si>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</si>
  <si>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</si>
  <si>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</si>
  <si>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</si>
  <si>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</si>
  <si>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</si>
  <si>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</si>
  <si>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</si>
  <si>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</si>
  <si>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</si>
  <si>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</si>
  <si>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</si>
  <si>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</si>
  <si>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</si>
  <si>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</si>
  <si>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</si>
  <si>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</si>
  <si>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</si>
  <si>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</si>
  <si>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</si>
  <si>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</si>
  <si>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</si>
  <si>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</si>
  <si>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</si>
  <si>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</si>
  <si>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</si>
  <si>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</si>
  <si>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</si>
  <si>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</si>
  <si>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</si>
  <si>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</si>
  <si>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</si>
  <si>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</si>
  <si>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</si>
  <si>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</si>
  <si>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</si>
  <si>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</si>
  <si>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</si>
  <si>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</si>
  <si>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</si>
  <si>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</si>
  <si>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</si>
  <si>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</si>
  <si>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</si>
  <si>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</si>
  <si>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</si>
  <si>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</si>
  <si>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</si>
  <si>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</si>
  <si>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</si>
  <si>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</si>
  <si>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</si>
  <si>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</si>
  <si>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</si>
  <si>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</si>
  <si>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</si>
  <si>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</si>
  <si>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</si>
  <si>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</si>
  <si>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</si>
  <si>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</si>
  <si>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</si>
  <si>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</si>
  <si>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</si>
  <si>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</si>
  <si>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</si>
  <si>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</si>
  <si>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</si>
  <si>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</si>
  <si>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</si>
  <si>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</si>
  <si>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</si>
  <si>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</si>
  <si>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</si>
  <si>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</si>
  <si>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</si>
  <si>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</si>
  <si>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</si>
  <si>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</si>
  <si>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</si>
  <si>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</si>
  <si>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</si>
  <si>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</si>
  <si>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</si>
  <si>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</si>
  <si>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</si>
  <si>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</si>
  <si>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</si>
  <si>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</si>
  <si>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</si>
  <si>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</si>
  <si>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</si>
  <si>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</si>
  <si>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</si>
  <si>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</si>
  <si>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</si>
  <si>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</si>
  <si>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</si>
  <si>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</si>
  <si>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</si>
  <si>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</si>
  <si>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</si>
  <si>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</si>
  <si>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</si>
  <si>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</si>
  <si>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</si>
  <si>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</si>
  <si>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</si>
  <si>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</si>
  <si>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</si>
  <si>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</si>
  <si>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</si>
  <si>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</si>
  <si>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</si>
  <si>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</si>
  <si>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</si>
  <si>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</si>
  <si>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</si>
  <si>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</si>
  <si>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</si>
  <si>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</si>
  <si>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</si>
  <si>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</si>
  <si>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</si>
  <si>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</si>
  <si>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</si>
  <si>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</si>
  <si>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</si>
  <si>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</si>
  <si>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</si>
  <si>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</si>
  <si>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</si>
  <si>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</si>
  <si>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</si>
  <si>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</si>
  <si>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</si>
  <si>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</si>
  <si>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</si>
  <si>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</si>
  <si>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</si>
  <si>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</si>
  <si>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</si>
  <si>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</si>
  <si>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</si>
  <si>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</si>
  <si>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</si>
  <si>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</si>
  <si>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</si>
  <si>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</si>
  <si>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</si>
  <si>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</si>
  <si>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</si>
  <si>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</si>
  <si>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</si>
  <si>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</si>
  <si>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</si>
  <si>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</si>
  <si>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</si>
  <si>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</si>
  <si>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</si>
  <si>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</si>
  <si>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</si>
  <si>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</si>
  <si>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</si>
  <si>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</si>
  <si>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</si>
  <si>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</si>
  <si>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</si>
  <si>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</si>
  <si>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</si>
  <si>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</si>
  <si>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</si>
  <si>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</si>
  <si>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</si>
  <si>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</si>
  <si>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</si>
  <si>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</si>
  <si>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</si>
  <si>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</si>
  <si>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</si>
  <si>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</si>
  <si>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</si>
  <si>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</si>
  <si>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</si>
  <si>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</si>
  <si>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</si>
  <si>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</si>
  <si>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</si>
  <si>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</si>
  <si>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</si>
  <si>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</si>
  <si>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</si>
  <si>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</si>
  <si>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</si>
  <si>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</si>
  <si>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</si>
  <si>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</si>
  <si>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</si>
  <si>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</si>
  <si>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</si>
  <si>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</si>
  <si>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</si>
  <si>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</si>
  <si>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</si>
  <si>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</si>
  <si>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</si>
  <si>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</si>
  <si>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</si>
  <si>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</si>
  <si>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</si>
  <si>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</si>
  <si>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</si>
  <si>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</si>
  <si>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</si>
  <si>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</si>
  <si>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</si>
  <si>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</si>
  <si>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</si>
  <si>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</si>
  <si>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</si>
  <si>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</si>
  <si>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</si>
  <si>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</si>
  <si>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</si>
  <si>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</si>
  <si>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</si>
  <si>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</si>
  <si>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</si>
  <si>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</si>
  <si>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</si>
  <si>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</si>
  <si>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</si>
  <si>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</si>
  <si>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</si>
  <si>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</si>
  <si>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</si>
  <si>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</si>
  <si>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</si>
  <si>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</si>
  <si>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</si>
  <si>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</si>
  <si>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</si>
  <si>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</si>
  <si>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</si>
  <si>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</si>
  <si>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</si>
  <si>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</si>
  <si>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</si>
  <si>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</si>
  <si>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</si>
  <si>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</si>
  <si>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</si>
  <si>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</si>
  <si>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</si>
  <si>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</si>
  <si>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</si>
  <si>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</si>
  <si>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</si>
  <si>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</si>
  <si>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</si>
  <si>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</si>
  <si>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</si>
  <si>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</si>
  <si>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</si>
  <si>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</si>
  <si>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</si>
  <si>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</si>
  <si>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</si>
  <si>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</si>
  <si>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</si>
  <si>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</si>
  <si>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</si>
  <si>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</si>
  <si>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</si>
  <si>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</si>
  <si>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</si>
  <si>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</si>
  <si>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</si>
  <si>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</si>
  <si>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</si>
  <si>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</si>
  <si>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</si>
  <si>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</si>
  <si>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</si>
  <si>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</si>
  <si>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</si>
  <si>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</si>
  <si>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</si>
  <si>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</si>
  <si>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</si>
  <si>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</si>
  <si>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</si>
  <si>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</si>
  <si>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</si>
  <si>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</si>
  <si>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</si>
  <si>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</si>
  <si>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</si>
  <si>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</si>
  <si>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</si>
  <si>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</si>
  <si>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</si>
  <si>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</si>
  <si>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</si>
  <si>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</si>
  <si>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</si>
  <si>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</si>
  <si>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</si>
  <si>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</si>
  <si>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</si>
  <si>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</si>
  <si>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</si>
  <si>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</si>
  <si>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</si>
  <si>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</si>
  <si>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</si>
  <si>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</si>
  <si>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</si>
  <si>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</si>
  <si>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</si>
  <si>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</si>
  <si>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</si>
  <si>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</si>
  <si>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</si>
  <si>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</si>
  <si>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</si>
  <si>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</si>
  <si>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</si>
  <si>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</si>
  <si>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</si>
  <si>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</si>
  <si>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</si>
  <si>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</si>
  <si>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</si>
  <si>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</si>
  <si>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</si>
  <si>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</si>
  <si>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</si>
  <si>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</si>
  <si>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</si>
  <si>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</si>
  <si>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</si>
  <si>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</si>
  <si>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</si>
  <si>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</si>
  <si>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</si>
  <si>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</si>
  <si>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</si>
  <si>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</si>
  <si>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</si>
  <si>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</si>
  <si>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</si>
  <si>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</si>
  <si>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</si>
  <si>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</si>
  <si>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</si>
  <si>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</si>
  <si>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</si>
  <si>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</si>
  <si>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</si>
  <si>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</si>
  <si>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</si>
  <si>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</si>
  <si>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</si>
  <si>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</si>
  <si>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</si>
  <si>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</si>
  <si>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</si>
  <si>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</si>
  <si>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</si>
  <si>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</si>
  <si>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</si>
  <si>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</si>
  <si>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</si>
  <si>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</si>
  <si>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</si>
  <si>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</si>
  <si>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</si>
  <si>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</si>
  <si>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</si>
  <si>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</si>
  <si>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</si>
  <si>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</si>
  <si>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</si>
  <si>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</si>
  <si>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</si>
  <si>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</si>
  <si>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</si>
  <si>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</si>
  <si>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</si>
  <si>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</si>
  <si>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</si>
  <si>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</si>
  <si>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</si>
  <si>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</si>
  <si>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</si>
  <si>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</si>
  <si>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</si>
  <si>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</si>
  <si>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</si>
  <si>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</si>
  <si>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</si>
  <si>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</si>
  <si>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</si>
  <si>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</si>
  <si>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</si>
  <si>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</si>
  <si>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</si>
  <si>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</si>
  <si>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</si>
  <si>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</si>
  <si>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</si>
  <si>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</si>
  <si>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</si>
  <si>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</si>
  <si>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</si>
  <si>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</si>
  <si>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</si>
  <si>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</si>
  <si>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</si>
  <si>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</si>
  <si>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</si>
  <si>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</si>
  <si>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</si>
  <si>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</si>
  <si>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</si>
  <si>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</si>
  <si>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</si>
  <si>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</si>
  <si>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</si>
  <si>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</si>
  <si>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</si>
  <si>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</si>
  <si>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</si>
  <si>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</si>
  <si>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</si>
  <si>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</si>
  <si>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</si>
  <si>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</si>
  <si>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</si>
  <si>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</si>
  <si>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</si>
  <si>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</si>
  <si>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</si>
  <si>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</si>
  <si>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</si>
  <si>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</si>
  <si>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</si>
  <si>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</si>
  <si>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</si>
  <si>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</si>
  <si>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</si>
  <si>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</si>
  <si>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</si>
  <si>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</si>
  <si>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</si>
  <si>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</si>
  <si>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</si>
  <si>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</si>
  <si>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</si>
  <si>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</si>
  <si>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</si>
  <si>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</si>
  <si>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</si>
  <si>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</si>
  <si>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</si>
  <si>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</si>
  <si>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</si>
  <si>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</si>
  <si>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</si>
  <si>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</si>
  <si>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</si>
  <si>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</si>
  <si>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</si>
  <si>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</si>
  <si>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</si>
  <si>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</si>
  <si>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</si>
  <si>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</si>
  <si>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</si>
  <si>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</si>
  <si>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</si>
  <si>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</si>
  <si>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</si>
  <si>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</si>
  <si>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</si>
  <si>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</si>
  <si>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</si>
  <si>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</si>
  <si>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</si>
  <si>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</si>
  <si>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</si>
  <si>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</si>
  <si>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</si>
  <si>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</si>
  <si>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</si>
  <si>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</si>
  <si>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</si>
  <si>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</si>
  <si>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</si>
  <si>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</si>
  <si>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</si>
  <si>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</si>
  <si>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</si>
  <si>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</si>
  <si>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</si>
  <si>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</si>
  <si>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</si>
  <si>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</si>
  <si>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</si>
  <si>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</si>
  <si>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</si>
  <si>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</si>
  <si>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</si>
  <si>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</si>
  <si>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</si>
  <si>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</si>
  <si>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</si>
  <si>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</si>
  <si>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</si>
  <si>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</si>
  <si>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</si>
  <si>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</si>
  <si>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</si>
  <si>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</si>
  <si>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</si>
  <si>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</si>
  <si>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</si>
  <si>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</si>
  <si>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</si>
  <si>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</si>
  <si>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</si>
  <si>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</si>
  <si>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</si>
  <si>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</si>
  <si>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</si>
  <si>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</si>
  <si>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</si>
  <si>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</si>
  <si>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</si>
  <si>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</si>
  <si>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</si>
  <si>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</si>
  <si>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</si>
  <si>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</si>
  <si>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</si>
  <si>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</si>
  <si>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</si>
  <si>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</si>
  <si>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</si>
  <si>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</si>
  <si>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</si>
  <si>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</si>
  <si>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</si>
  <si>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</si>
  <si>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</si>
  <si>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</si>
  <si>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</si>
  <si>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</si>
  <si>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</si>
  <si>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</si>
  <si>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</si>
  <si>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</si>
  <si>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</si>
  <si>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</si>
  <si>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</si>
  <si>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</si>
  <si>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</si>
  <si>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</si>
  <si>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</si>
  <si>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</si>
  <si>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</si>
  <si>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</si>
  <si>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</si>
  <si>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</si>
  <si>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</si>
  <si>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</si>
  <si>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</si>
  <si>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</si>
  <si>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</si>
  <si>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</si>
  <si>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</si>
  <si>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</si>
  <si>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</si>
  <si>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</si>
  <si>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</si>
  <si>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</si>
  <si>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</si>
  <si>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</si>
  <si>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</si>
  <si>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</si>
  <si>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</si>
  <si>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</si>
  <si>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</si>
  <si>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</si>
  <si>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</si>
  <si>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</si>
  <si>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</si>
  <si>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</si>
  <si>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</si>
  <si>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</si>
  <si>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</si>
  <si>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</si>
  <si>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</si>
  <si>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</si>
  <si>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</si>
  <si>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</si>
  <si>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</si>
  <si>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</si>
  <si>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</si>
  <si>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</si>
  <si>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</si>
  <si>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</si>
  <si>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</si>
  <si>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</si>
  <si>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</si>
  <si>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</si>
  <si>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</si>
  <si>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</si>
  <si>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</si>
  <si>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</si>
  <si>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</si>
  <si>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</si>
  <si>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</si>
  <si>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</si>
  <si>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</si>
  <si>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</si>
  <si>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</si>
  <si>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</si>
  <si>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</si>
  <si>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</si>
  <si>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</si>
  <si>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</si>
  <si>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</si>
  <si>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</si>
  <si>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</si>
  <si>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</si>
  <si>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</si>
  <si>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</si>
  <si>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</si>
  <si>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</si>
  <si>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</si>
  <si>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</si>
  <si>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</si>
  <si>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</si>
  <si>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</si>
  <si>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</si>
  <si>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</si>
  <si>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</si>
  <si>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</si>
  <si>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</si>
  <si>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</si>
  <si>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</si>
  <si>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</si>
  <si>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</si>
  <si>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</si>
  <si>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</si>
  <si>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</si>
  <si>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</si>
  <si>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</si>
  <si>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</si>
  <si>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</si>
  <si>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</si>
  <si>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</si>
  <si>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</si>
  <si>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</si>
  <si>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</si>
  <si>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</si>
  <si>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</si>
  <si>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</si>
  <si>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</si>
  <si>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</si>
  <si>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</si>
  <si>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</si>
  <si>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</si>
  <si>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</si>
  <si>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</si>
  <si>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</si>
  <si>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</si>
  <si>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</si>
  <si>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</si>
  <si>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</si>
  <si>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</si>
  <si>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</si>
  <si>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</si>
  <si>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</si>
  <si>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</si>
  <si>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</si>
  <si>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</si>
  <si>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</si>
  <si>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</si>
  <si>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</si>
  <si>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</si>
  <si>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</si>
  <si>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</si>
  <si>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</si>
  <si>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</si>
  <si>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</si>
  <si>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</si>
  <si>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</si>
  <si>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</si>
  <si>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</si>
  <si>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</si>
  <si>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</si>
  <si>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</si>
  <si>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</si>
  <si>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</si>
  <si>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</si>
  <si>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</si>
  <si>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</si>
  <si>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</si>
  <si>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</si>
  <si>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</si>
  <si>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</si>
  <si>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</si>
  <si>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</si>
  <si>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</si>
  <si>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</si>
  <si>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</si>
  <si>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</si>
  <si>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</si>
  <si>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</si>
  <si>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</si>
  <si>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</si>
  <si>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</si>
  <si>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</si>
  <si>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</si>
  <si>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</si>
  <si>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</si>
  <si>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</si>
  <si>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</si>
  <si>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</si>
  <si>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</si>
  <si>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</si>
  <si>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</si>
  <si>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</si>
  <si>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</si>
  <si>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</si>
  <si>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</si>
  <si>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</si>
  <si>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</si>
  <si>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</si>
  <si>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</si>
  <si>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</si>
  <si>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</si>
  <si>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</si>
  <si>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</si>
  <si>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</si>
  <si>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</si>
  <si>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</si>
  <si>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</si>
  <si>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</si>
  <si>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</si>
  <si>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</si>
  <si>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</si>
  <si>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</si>
  <si>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</si>
  <si>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</si>
  <si>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</si>
  <si>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</si>
  <si>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</si>
  <si>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</si>
  <si>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</si>
  <si>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</si>
  <si>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</si>
  <si>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</si>
  <si>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</si>
  <si>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</si>
  <si>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</si>
  <si>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</si>
  <si>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</si>
  <si>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</si>
  <si>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</si>
  <si>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</si>
  <si>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</si>
  <si>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</si>
  <si>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</si>
  <si>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</si>
  <si>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</si>
  <si>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</si>
  <si>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</si>
  <si>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</si>
  <si>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</si>
  <si>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</si>
  <si>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</si>
  <si>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</si>
  <si>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</si>
  <si>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</si>
  <si>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</si>
  <si>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</si>
  <si>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</si>
  <si>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</si>
  <si>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</si>
  <si>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</si>
  <si>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</si>
  <si>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</si>
  <si>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</si>
  <si>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</si>
  <si>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</si>
  <si>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</si>
  <si>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</si>
  <si>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</si>
  <si>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</si>
  <si>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</si>
  <si>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</si>
  <si>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</si>
  <si>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</si>
  <si>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</si>
  <si>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</si>
  <si>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</si>
  <si>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</si>
  <si>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</si>
  <si>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</si>
  <si>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</si>
  <si>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</si>
  <si>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</si>
  <si>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</si>
  <si>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</si>
  <si>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</si>
  <si>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</si>
  <si>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</si>
  <si>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</si>
  <si>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</si>
  <si>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</si>
  <si>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</si>
  <si>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</si>
  <si>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</si>
  <si>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</si>
  <si>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</si>
  <si>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</si>
  <si>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</si>
  <si>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</si>
  <si>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</si>
  <si>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</si>
  <si>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</si>
  <si>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</si>
  <si>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</si>
  <si>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</si>
  <si>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</si>
  <si>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</si>
  <si>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</si>
  <si>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</si>
  <si>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</si>
  <si>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</si>
  <si>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</si>
  <si>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</si>
  <si>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</si>
  <si>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</si>
  <si>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</si>
  <si>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</si>
  <si>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</si>
  <si>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</si>
  <si>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</si>
  <si>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</si>
  <si>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</si>
  <si>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</si>
  <si>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</si>
  <si>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</si>
  <si>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</si>
  <si>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</si>
  <si>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</si>
  <si>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</si>
  <si>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</si>
  <si>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</si>
  <si>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</si>
  <si>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</si>
  <si>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</si>
  <si>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</si>
  <si>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</si>
  <si>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</si>
  <si>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</si>
  <si>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</si>
  <si>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</si>
  <si>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</si>
  <si>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</si>
  <si>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</si>
  <si>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</si>
  <si>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</si>
  <si>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</si>
  <si>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</si>
  <si>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</si>
  <si>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</si>
  <si>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</si>
  <si>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</si>
  <si>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</si>
  <si>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</si>
  <si>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</si>
  <si>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</si>
  <si>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</si>
  <si>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</si>
  <si>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</si>
  <si>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</si>
  <si>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</si>
  <si>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</si>
  <si>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</si>
  <si>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</si>
  <si>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</si>
  <si>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</si>
  <si>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</si>
  <si>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</si>
  <si>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</si>
  <si>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</si>
  <si>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</si>
  <si>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</si>
  <si>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</si>
  <si>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</si>
  <si>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</si>
  <si>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</si>
  <si>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</si>
  <si>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</si>
  <si>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</si>
  <si>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</si>
  <si>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</si>
  <si>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</si>
  <si>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</si>
  <si>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</si>
  <si>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</si>
  <si>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</si>
  <si>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</si>
  <si>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</si>
  <si>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</si>
  <si>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</si>
  <si>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</si>
  <si>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</si>
  <si>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</si>
  <si>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</si>
  <si>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</si>
  <si>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</si>
  <si>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</si>
  <si>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</si>
  <si>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</si>
  <si>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</si>
  <si>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</si>
  <si>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</si>
  <si>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</si>
  <si>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</si>
  <si>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</si>
  <si>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</si>
  <si>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</si>
  <si>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</si>
  <si>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</si>
  <si>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</si>
  <si>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</si>
  <si>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</si>
  <si>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</si>
  <si>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</si>
  <si>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</si>
  <si>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</si>
  <si>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</si>
  <si>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</si>
  <si>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</si>
  <si>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</si>
  <si>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</si>
  <si>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</si>
  <si>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</si>
  <si>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</si>
  <si>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</si>
  <si>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</si>
  <si>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</si>
  <si>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</si>
  <si>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</si>
  <si>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</si>
  <si>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</si>
  <si>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</si>
  <si>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</si>
  <si>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</si>
  <si>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</si>
  <si>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</si>
  <si>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</si>
  <si>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</si>
  <si>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</si>
  <si>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</si>
  <si>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</si>
  <si>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</si>
  <si>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</si>
  <si>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</si>
  <si>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</si>
  <si>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</si>
  <si>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</si>
  <si>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</si>
  <si>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</si>
  <si>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</si>
  <si>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</si>
  <si>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</si>
  <si>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</si>
  <si>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</si>
  <si>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</si>
  <si>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</si>
  <si>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</si>
  <si>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</si>
  <si>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</si>
  <si>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</si>
  <si>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</si>
  <si>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</si>
  <si>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</si>
  <si>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</si>
  <si>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</si>
  <si>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</si>
  <si>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</si>
  <si>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</si>
  <si>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</si>
  <si>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</si>
  <si>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</si>
  <si>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</si>
  <si>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</si>
  <si>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</si>
  <si>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</si>
  <si>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</si>
  <si>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</si>
  <si>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</si>
  <si>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</si>
  <si>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</si>
  <si>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</si>
  <si>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</si>
  <si>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</si>
  <si>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</si>
  <si>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</si>
  <si>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</si>
  <si>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</si>
  <si>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</si>
  <si>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</si>
  <si>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</si>
  <si>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</si>
  <si>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</si>
  <si>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</si>
  <si>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</si>
  <si>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</si>
  <si>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</si>
  <si>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</si>
  <si>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</si>
  <si>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</si>
  <si>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</si>
  <si>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</si>
  <si>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</si>
  <si>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</si>
  <si>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</si>
  <si>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</si>
  <si>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</si>
  <si>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</si>
  <si>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</si>
  <si>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</si>
  <si>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</si>
  <si>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</si>
  <si>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</si>
  <si>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</si>
  <si>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</si>
  <si>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</si>
  <si>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</si>
  <si>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</si>
  <si>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</si>
  <si>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</si>
  <si>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</si>
  <si>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</si>
  <si>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</si>
  <si>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</si>
  <si>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</si>
  <si>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</si>
  <si>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</si>
  <si>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</si>
  <si>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</si>
  <si>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</si>
  <si>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</si>
  <si>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</si>
  <si>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</si>
  <si>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</si>
  <si>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</si>
  <si>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</si>
  <si>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</si>
  <si>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</si>
  <si>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</si>
  <si>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</si>
  <si>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</si>
  <si>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</si>
  <si>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</si>
  <si>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</si>
  <si>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</si>
  <si>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</si>
  <si>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</si>
  <si>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</si>
  <si>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</si>
  <si>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</si>
  <si>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</si>
  <si>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</si>
  <si>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</si>
  <si>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</si>
  <si>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</si>
  <si>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</si>
  <si>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</si>
  <si>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</si>
  <si>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</si>
  <si>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</si>
  <si>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</si>
  <si>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</si>
  <si>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</si>
  <si>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</si>
  <si>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</si>
  <si>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</si>
  <si>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</si>
  <si>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</si>
  <si>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</si>
  <si>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</si>
  <si>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</si>
  <si>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</si>
  <si>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</si>
  <si>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</si>
  <si>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</si>
  <si>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</si>
  <si>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</si>
  <si>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</si>
  <si>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</si>
  <si>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</si>
  <si>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</si>
  <si>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</si>
  <si>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</si>
  <si>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</si>
  <si>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</si>
  <si>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</si>
  <si>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</si>
  <si>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</si>
  <si>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</si>
  <si>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</si>
  <si>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</si>
  <si>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</si>
  <si>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</si>
  <si>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</si>
  <si>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</si>
  <si>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</si>
  <si>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</si>
  <si>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</si>
  <si>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</si>
  <si>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</si>
  <si>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</si>
  <si>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</si>
  <si>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</si>
  <si>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</si>
  <si>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</si>
  <si>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</si>
  <si>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</si>
  <si>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</si>
  <si>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</si>
  <si>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</si>
  <si>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</si>
  <si>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</si>
  <si>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</si>
  <si>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</si>
  <si>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</si>
  <si>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</si>
  <si>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</si>
  <si>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</si>
  <si>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</si>
  <si>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</si>
  <si>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</si>
  <si>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</si>
  <si>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</si>
  <si>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</si>
  <si>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</si>
  <si>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</si>
  <si>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</si>
  <si>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</si>
  <si>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</si>
  <si>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</si>
  <si>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</si>
  <si>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</si>
  <si>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</si>
  <si>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</si>
  <si>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</si>
  <si>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</si>
  <si>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</si>
  <si>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</si>
  <si>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</si>
  <si>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</si>
  <si>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</si>
  <si>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</si>
  <si>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</si>
  <si>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</si>
  <si>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</si>
  <si>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</si>
  <si>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</si>
  <si>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</si>
  <si>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</si>
  <si>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</si>
  <si>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</si>
  <si>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</si>
  <si>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</si>
  <si>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</si>
  <si>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</si>
  <si>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</si>
  <si>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</si>
  <si>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</si>
  <si>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</si>
  <si>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</si>
  <si>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</si>
  <si>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</si>
  <si>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</si>
  <si>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</si>
  <si>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</si>
  <si>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</si>
  <si>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</si>
  <si>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</si>
  <si>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</si>
  <si>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</si>
  <si>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</si>
  <si>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</si>
  <si>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</si>
  <si>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</si>
  <si>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</si>
  <si>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</si>
  <si>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</si>
  <si>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</si>
  <si>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</si>
  <si>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</si>
  <si>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</si>
  <si>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</si>
  <si>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</si>
  <si>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</si>
  <si>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</si>
  <si>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</si>
  <si>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</si>
  <si>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</si>
  <si>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</si>
  <si>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</si>
  <si>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</si>
  <si>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</si>
  <si>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</si>
  <si>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</si>
  <si>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</si>
  <si>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</si>
  <si>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</si>
  <si>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</si>
  <si>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</si>
  <si>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</si>
  <si>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</si>
  <si>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</si>
  <si>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</si>
  <si>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</si>
  <si>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</si>
  <si>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</si>
  <si>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</si>
  <si>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</si>
  <si>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</si>
  <si>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</si>
  <si>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</si>
  <si>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</si>
  <si>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</si>
  <si>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</si>
  <si>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</si>
  <si>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</si>
  <si>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</si>
  <si>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</si>
  <si>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</si>
  <si>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</si>
  <si>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</si>
  <si>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</si>
  <si>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</si>
  <si>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</si>
  <si>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</si>
  <si>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</si>
  <si>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</si>
  <si>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</si>
  <si>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</si>
  <si>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</si>
  <si>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</si>
  <si>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</si>
  <si>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</si>
  <si>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</si>
  <si>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</si>
  <si>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</si>
  <si>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</si>
  <si>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</si>
  <si>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</si>
  <si>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</si>
  <si>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</si>
  <si>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</si>
  <si>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</si>
  <si>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</si>
  <si>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</si>
  <si>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</si>
  <si>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</si>
  <si>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</si>
  <si>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</si>
  <si>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</si>
  <si>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</si>
  <si>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</si>
  <si>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</si>
  <si>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</si>
  <si>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</si>
  <si>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</si>
  <si>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</si>
  <si>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</si>
  <si>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</si>
  <si>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</si>
  <si>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</si>
  <si>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</si>
  <si>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</si>
  <si>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</si>
  <si>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</si>
  <si>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</si>
  <si>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</si>
  <si>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</si>
  <si>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</si>
  <si>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</si>
  <si>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</si>
  <si>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</si>
  <si>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</si>
  <si>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</si>
  <si>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</si>
  <si>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</si>
  <si>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</si>
  <si>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</si>
  <si>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</si>
  <si>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</si>
  <si>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</si>
  <si>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</si>
  <si>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</si>
  <si>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</si>
  <si>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</si>
  <si>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</si>
  <si>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</si>
  <si>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</si>
  <si>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</si>
  <si>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</si>
  <si>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</si>
  <si>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</si>
  <si>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</si>
  <si>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</si>
  <si>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</si>
  <si>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</si>
  <si>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</si>
  <si>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</si>
  <si>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</si>
  <si>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</si>
  <si>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</si>
  <si>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</si>
  <si>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</si>
  <si>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</si>
  <si>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</si>
  <si>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</si>
  <si>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</si>
  <si>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</si>
  <si>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</si>
  <si>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</si>
  <si>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</si>
  <si>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</si>
  <si>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</si>
  <si>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</si>
  <si>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</si>
  <si>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</si>
  <si>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</si>
  <si>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</si>
  <si>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</si>
  <si>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</si>
  <si>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</si>
  <si>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</si>
  <si>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</si>
  <si>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</si>
  <si>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</si>
  <si>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</si>
  <si>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</si>
  <si>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</si>
  <si>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</si>
  <si>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</si>
  <si>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</si>
  <si>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</si>
  <si>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</si>
  <si>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</si>
  <si>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</si>
  <si>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</si>
  <si>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</si>
  <si>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</si>
  <si>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</si>
  <si>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</si>
  <si>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</si>
  <si>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</si>
  <si>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</si>
  <si>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</si>
  <si>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</si>
  <si>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</si>
  <si>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</si>
  <si>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</si>
  <si>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</si>
  <si>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</si>
  <si>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</si>
  <si>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</si>
  <si>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</si>
  <si>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</si>
  <si>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</si>
  <si>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</si>
  <si>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</si>
  <si>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</si>
  <si>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</si>
  <si>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</si>
  <si>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</si>
  <si>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</si>
  <si>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</si>
  <si>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</si>
  <si>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</si>
  <si>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</si>
  <si>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</si>
  <si>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</si>
  <si>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</si>
  <si>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</si>
  <si>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</si>
  <si>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</si>
  <si>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</si>
  <si>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</si>
  <si>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</si>
  <si>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</si>
  <si>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</si>
  <si>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</si>
  <si>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</si>
  <si>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</si>
  <si>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</si>
  <si>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</si>
  <si>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</si>
  <si>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</si>
  <si>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</si>
  <si>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</si>
  <si>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</si>
  <si>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</si>
  <si>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</si>
  <si>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</si>
  <si>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</si>
  <si>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</si>
  <si>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</si>
  <si>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</si>
  <si>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</si>
  <si>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</si>
  <si>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</si>
  <si>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</si>
  <si>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</si>
  <si>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</si>
  <si>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</si>
  <si>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</si>
  <si>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</si>
  <si>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</si>
  <si>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</si>
  <si>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</si>
  <si>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</si>
  <si>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</si>
  <si>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</si>
  <si>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</si>
  <si>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</si>
  <si>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</si>
  <si>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</si>
  <si>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</si>
  <si>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</si>
  <si>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</si>
  <si>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</si>
  <si>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</si>
  <si>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</si>
  <si>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</si>
  <si>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</si>
  <si>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</si>
  <si>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</si>
  <si>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</si>
  <si>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</si>
  <si>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</si>
  <si>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</si>
  <si>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</si>
  <si>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</si>
  <si>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</si>
  <si>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</si>
  <si>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</si>
  <si>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</si>
  <si>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</si>
  <si>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</si>
  <si>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</si>
  <si>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</si>
  <si>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</si>
  <si>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</si>
  <si>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</si>
  <si>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</si>
  <si>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</si>
  <si>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</si>
  <si>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</si>
  <si>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</si>
  <si>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</si>
  <si>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</si>
  <si>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</si>
  <si>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</si>
  <si>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</si>
  <si>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</si>
  <si>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</si>
  <si>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</si>
  <si>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</si>
  <si>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</si>
  <si>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</si>
  <si>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</si>
  <si>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</si>
  <si>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</si>
  <si>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</si>
  <si>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</si>
  <si>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</si>
  <si>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</si>
  <si>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</si>
  <si>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</si>
  <si>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</si>
  <si>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</si>
  <si>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</si>
  <si>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</si>
  <si>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</si>
  <si>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</si>
  <si>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</si>
  <si>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</si>
  <si>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</si>
  <si>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</si>
  <si>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</si>
  <si>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</si>
  <si>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</si>
  <si>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</si>
  <si>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</si>
  <si>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</si>
  <si>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</si>
  <si>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</si>
  <si>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</si>
  <si>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</si>
  <si>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</si>
  <si>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</si>
  <si>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</si>
  <si>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</si>
  <si>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</si>
  <si>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</si>
  <si>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</si>
  <si>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</si>
  <si>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</si>
  <si>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</si>
  <si>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</si>
  <si>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</si>
  <si>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</si>
  <si>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</si>
  <si>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</si>
  <si>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</si>
  <si>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</si>
  <si>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</si>
  <si>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</si>
  <si>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</si>
  <si>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</si>
  <si>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</si>
  <si>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</si>
  <si>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</si>
  <si>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</si>
  <si>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</si>
  <si>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</si>
  <si>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</si>
  <si>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</si>
  <si>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</si>
  <si>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</si>
  <si>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</si>
  <si>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</si>
  <si>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</si>
  <si>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</si>
  <si>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</si>
  <si>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</si>
  <si>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</si>
  <si>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</si>
  <si>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</si>
  <si>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</si>
  <si>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</si>
  <si>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</si>
  <si>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</si>
  <si>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</si>
  <si>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</si>
  <si>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</si>
  <si>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</si>
  <si>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</si>
  <si>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</si>
  <si>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</si>
  <si>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</si>
  <si>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</si>
  <si>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</si>
  <si>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</si>
  <si>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</si>
  <si>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</si>
  <si>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</si>
  <si>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</si>
  <si>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</si>
  <si>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</si>
  <si>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</si>
  <si>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</si>
  <si>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</si>
  <si>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</si>
  <si>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</si>
  <si>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</si>
  <si>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</si>
  <si>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</si>
  <si>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</si>
  <si>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</si>
  <si>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</si>
  <si>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</si>
  <si>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</si>
  <si>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</si>
  <si>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</si>
  <si>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</si>
  <si>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</si>
  <si>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</si>
  <si>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</si>
  <si>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</si>
  <si>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</si>
  <si>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</si>
  <si>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</si>
  <si>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</si>
  <si>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</si>
  <si>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</si>
  <si>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</si>
  <si>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</si>
  <si>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</si>
  <si>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</si>
  <si>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</si>
  <si>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</si>
  <si>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</si>
  <si>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</si>
  <si>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</si>
  <si>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</si>
  <si>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</si>
  <si>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</si>
  <si>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</si>
  <si>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</si>
  <si>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</si>
  <si>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</si>
  <si>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</si>
  <si>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</si>
  <si>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</si>
  <si>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</si>
  <si>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</si>
  <si>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</si>
  <si>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</si>
  <si>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</si>
  <si>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</si>
  <si>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</si>
  <si>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</si>
  <si>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</si>
  <si>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</si>
  <si>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</si>
  <si>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</si>
  <si>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</si>
  <si>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</si>
  <si>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</si>
  <si>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</si>
  <si>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</si>
  <si>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</si>
  <si>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</si>
  <si>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</si>
  <si>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</si>
  <si>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</si>
  <si>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</si>
  <si>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</si>
  <si>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</si>
  <si>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</si>
  <si>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</si>
  <si>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</si>
  <si>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</si>
  <si>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</si>
  <si>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</si>
  <si>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</si>
  <si>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</si>
  <si>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</si>
  <si>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</si>
  <si>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</si>
  <si>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</si>
  <si>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</si>
  <si>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</si>
  <si>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</si>
  <si>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</si>
  <si>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</si>
  <si>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</si>
  <si>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</si>
  <si>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</si>
  <si>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</si>
  <si>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</si>
  <si>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</si>
  <si>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</si>
  <si>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</si>
  <si>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</si>
  <si>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</si>
  <si>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</si>
  <si>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</si>
  <si>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</si>
  <si>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</si>
  <si>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</si>
  <si>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</si>
  <si>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</si>
  <si>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</si>
  <si>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</si>
  <si>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</si>
  <si>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</si>
  <si>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</si>
  <si>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</si>
  <si>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</si>
  <si>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</si>
  <si>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</si>
  <si>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</si>
  <si>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</si>
  <si>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</si>
  <si>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</si>
  <si>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</si>
  <si>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</si>
  <si>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</si>
  <si>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</si>
  <si>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</si>
  <si>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</si>
  <si>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</si>
  <si>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</si>
  <si>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</si>
  <si>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</si>
  <si>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</si>
  <si>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</si>
  <si>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</si>
  <si>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</si>
  <si>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</si>
  <si>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</si>
  <si>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</si>
  <si>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</si>
  <si>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</si>
  <si>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</si>
  <si>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</si>
  <si>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</si>
  <si>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</si>
  <si>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</si>
  <si>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</si>
  <si>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</si>
  <si>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</si>
  <si>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</si>
  <si>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</si>
  <si>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</si>
  <si>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</si>
  <si>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</si>
  <si>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</si>
  <si>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</si>
  <si>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</si>
  <si>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</si>
  <si>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</si>
  <si>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</si>
  <si>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</si>
  <si>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</si>
  <si>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</si>
  <si>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</si>
  <si>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</si>
  <si>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</si>
  <si>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</si>
  <si>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</si>
  <si>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</si>
  <si>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</si>
  <si>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</si>
  <si>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</si>
  <si>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</si>
  <si>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</si>
  <si>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</si>
  <si>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</si>
  <si>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</si>
  <si>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</si>
  <si>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</si>
  <si>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</si>
  <si>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</si>
  <si>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</si>
  <si>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</si>
  <si>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</si>
  <si>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</si>
  <si>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</si>
  <si>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</si>
  <si>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</si>
  <si>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</si>
  <si>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</si>
  <si>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</si>
  <si>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</si>
  <si>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</si>
  <si>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</si>
  <si>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</si>
  <si>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</si>
  <si>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</si>
  <si>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</si>
  <si>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</si>
  <si>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</si>
  <si>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</si>
  <si>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</si>
  <si>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</si>
  <si>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</si>
  <si>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</si>
  <si>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</si>
  <si>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</si>
  <si>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</si>
  <si>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</si>
  <si>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</si>
  <si>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</si>
  <si>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</si>
  <si>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</si>
  <si>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</si>
  <si>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</si>
  <si>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</si>
  <si>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</si>
  <si>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</si>
  <si>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</si>
  <si>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</si>
  <si>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</si>
  <si>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</si>
  <si>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</si>
  <si>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</si>
  <si>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</si>
  <si>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</si>
  <si>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</si>
  <si>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</si>
  <si>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</si>
  <si>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</si>
  <si>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</si>
  <si>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</si>
  <si>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</si>
  <si>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</si>
  <si>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</si>
  <si>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</si>
  <si>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</si>
  <si>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</si>
  <si>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</si>
  <si>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</si>
  <si>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</si>
  <si>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</si>
  <si>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</si>
  <si>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</si>
  <si>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</si>
  <si>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</si>
  <si>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</si>
  <si>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</si>
  <si>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</si>
  <si>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</si>
  <si>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</si>
  <si>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</si>
  <si>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</si>
  <si>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</si>
  <si>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</si>
  <si>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</si>
  <si>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</si>
  <si>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</si>
  <si>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</si>
  <si>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</si>
  <si>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</si>
  <si>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</si>
  <si>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</si>
  <si>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</si>
  <si>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</si>
  <si>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</si>
  <si>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</si>
  <si>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</si>
  <si>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</si>
  <si>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</si>
  <si>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</si>
  <si>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</si>
  <si>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</si>
  <si>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</si>
  <si>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</si>
  <si>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</si>
  <si>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</si>
  <si>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</si>
  <si>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</si>
  <si>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</si>
  <si>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</si>
  <si>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</si>
  <si>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</si>
  <si>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</si>
  <si>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</si>
  <si>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</si>
  <si>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</si>
  <si>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</si>
  <si>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</si>
  <si>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</si>
  <si>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</si>
  <si>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</si>
  <si>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</si>
  <si>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</si>
  <si>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</si>
  <si>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</si>
  <si>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</si>
  <si>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</si>
  <si>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</si>
  <si>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</si>
  <si>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</si>
  <si>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</si>
  <si>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</si>
  <si>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</si>
  <si>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</si>
  <si>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</si>
  <si>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</si>
  <si>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</si>
  <si>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</si>
  <si>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</si>
  <si>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</si>
  <si>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</si>
  <si>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</si>
  <si>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</si>
  <si>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</si>
  <si>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</si>
  <si>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</si>
  <si>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</si>
  <si>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</si>
  <si>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</si>
  <si>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</si>
  <si>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</si>
  <si>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</si>
  <si>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</si>
  <si>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</si>
  <si>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</si>
  <si>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</si>
  <si>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</si>
  <si>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</si>
  <si>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</si>
  <si>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</si>
  <si>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</si>
  <si>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</si>
  <si>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</si>
  <si>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</si>
  <si>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</si>
  <si>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</si>
  <si>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</si>
  <si>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</si>
  <si>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</si>
  <si>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</si>
  <si>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</si>
  <si>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</si>
  <si>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</si>
  <si>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</si>
  <si>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</si>
  <si>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</si>
  <si>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</si>
  <si>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</si>
  <si>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</si>
  <si>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</si>
  <si>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</si>
  <si>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</si>
  <si>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</si>
  <si>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</si>
  <si>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</si>
  <si>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</si>
  <si>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</si>
  <si>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</si>
  <si>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</si>
  <si>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</si>
  <si>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</si>
  <si>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</si>
  <si>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</si>
  <si>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</si>
  <si>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</si>
  <si>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</si>
  <si>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</si>
  <si>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</si>
  <si>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</si>
  <si>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</si>
  <si>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</si>
  <si>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</si>
  <si>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</si>
  <si>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</si>
  <si>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</si>
  <si>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</si>
  <si>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</si>
  <si>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</si>
  <si>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</si>
  <si>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</si>
  <si>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</si>
  <si>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</si>
  <si>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</si>
  <si>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</si>
  <si>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</si>
  <si>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</si>
  <si>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</si>
  <si>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</si>
  <si>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</si>
  <si>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</si>
  <si>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</si>
  <si>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</si>
  <si>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</si>
  <si>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</si>
  <si>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</si>
  <si>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</si>
  <si>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</si>
  <si>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</si>
  <si>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</si>
  <si>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</si>
  <si>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</si>
  <si>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</si>
  <si>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</si>
  <si>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</si>
  <si>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</si>
  <si>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</si>
  <si>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</si>
  <si>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</si>
  <si>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</si>
  <si>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</si>
  <si>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</si>
  <si>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</si>
  <si>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</si>
  <si>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</si>
  <si>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</si>
  <si>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</si>
  <si>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</si>
  <si>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</si>
  <si>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</si>
  <si>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</si>
  <si>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</si>
  <si>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</si>
  <si>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</si>
  <si>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</si>
  <si>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</si>
  <si>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</si>
  <si>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</si>
  <si>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</si>
  <si>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</si>
  <si>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</si>
  <si>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</si>
  <si>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</si>
  <si>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</si>
  <si>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</si>
  <si>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</si>
  <si>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</si>
  <si>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</si>
  <si>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</si>
  <si>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</si>
  <si>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</si>
  <si>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</si>
  <si>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</si>
  <si>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</si>
  <si>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</si>
  <si>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</si>
  <si>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</si>
  <si>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</si>
  <si>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</si>
  <si>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</si>
  <si>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</si>
  <si>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</si>
  <si>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</si>
  <si>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</si>
  <si>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</si>
  <si>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</si>
  <si>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</si>
  <si>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</si>
  <si>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</si>
  <si>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</si>
  <si>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</si>
  <si>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</si>
  <si>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</si>
  <si>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</si>
  <si>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</si>
  <si>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</si>
  <si>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</si>
  <si>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</si>
  <si>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</si>
  <si>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</si>
  <si>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</si>
  <si>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</si>
  <si>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</si>
  <si>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</si>
  <si>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</si>
  <si>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</si>
  <si>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</si>
  <si>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</si>
  <si>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</si>
  <si>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</si>
  <si>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</si>
  <si>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</si>
  <si>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</si>
  <si>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</si>
  <si>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</si>
  <si>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</si>
  <si>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</si>
  <si>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</si>
  <si>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</si>
  <si>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</si>
  <si>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</si>
  <si>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</si>
  <si>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</si>
  <si>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</si>
  <si>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</si>
  <si>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</si>
  <si>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</si>
  <si>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</si>
  <si>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</si>
  <si>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</si>
  <si>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</si>
  <si>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</si>
  <si>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</si>
  <si>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</si>
  <si>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</si>
  <si>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</si>
  <si>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</si>
  <si>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</si>
  <si>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</si>
  <si>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</si>
  <si>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</si>
  <si>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</si>
  <si>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</si>
  <si>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</si>
  <si>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</si>
  <si>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</si>
  <si>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</si>
  <si>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</si>
  <si>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</si>
  <si>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</si>
  <si>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</si>
  <si>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</si>
  <si>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</si>
  <si>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</si>
  <si>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</si>
  <si>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</si>
  <si>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</si>
  <si>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</si>
  <si>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</si>
  <si>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</si>
  <si>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</si>
  <si>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</si>
  <si>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</si>
  <si>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</si>
  <si>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</si>
  <si>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</si>
  <si>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</si>
  <si>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</si>
  <si>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</si>
  <si>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</si>
  <si>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</si>
  <si>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</si>
  <si>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</si>
  <si>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</si>
  <si>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</si>
  <si>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</si>
  <si>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</si>
  <si>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</si>
  <si>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</si>
  <si>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</si>
  <si>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</si>
  <si>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</si>
  <si>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</si>
  <si>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</si>
  <si>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</si>
  <si>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</si>
  <si>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</si>
  <si>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</si>
  <si>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</si>
  <si>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</si>
  <si>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</si>
  <si>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</si>
  <si>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</si>
  <si>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</si>
  <si>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</si>
  <si>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</si>
  <si>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</si>
  <si>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</si>
  <si>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</si>
  <si>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</si>
  <si>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</si>
  <si>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</si>
  <si>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</si>
  <si>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</si>
  <si>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</si>
  <si>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</si>
  <si>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</si>
  <si>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</si>
  <si>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</si>
  <si>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</si>
  <si>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</si>
  <si>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</si>
  <si>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</si>
  <si>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</si>
  <si>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</si>
  <si>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</si>
  <si>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</si>
  <si>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</si>
  <si>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</si>
  <si>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</si>
  <si>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</si>
  <si>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</si>
  <si>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</si>
  <si>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</si>
  <si>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</si>
  <si>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</si>
  <si>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</si>
  <si>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</si>
  <si>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</si>
  <si>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</si>
  <si>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</si>
  <si>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</si>
  <si>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</si>
  <si>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</si>
  <si>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</si>
  <si>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</si>
  <si>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</si>
  <si>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</si>
  <si>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</si>
  <si>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</si>
  <si>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</si>
  <si>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</si>
  <si>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</si>
  <si>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</si>
  <si>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</si>
  <si>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</si>
  <si>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</si>
  <si>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</si>
  <si>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</si>
  <si>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</si>
  <si>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</si>
  <si>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</si>
  <si>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</si>
  <si>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</si>
  <si>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</si>
  <si>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</si>
  <si>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</si>
  <si>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</si>
  <si>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</si>
  <si>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</si>
  <si>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</si>
  <si>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</si>
  <si>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</si>
  <si>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</si>
  <si>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</si>
  <si>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</si>
  <si>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</si>
  <si>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</si>
  <si>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</si>
  <si>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</si>
  <si>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</si>
  <si>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</si>
  <si>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</si>
  <si>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</si>
  <si>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</si>
  <si>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</si>
  <si>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</si>
  <si>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</si>
  <si>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</si>
  <si>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</si>
  <si>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</si>
  <si>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</si>
  <si>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</si>
  <si>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</si>
  <si>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</si>
  <si>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</si>
  <si>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</si>
  <si>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</si>
  <si>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</si>
  <si>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</si>
  <si>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</si>
  <si>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</si>
  <si>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</si>
  <si>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</si>
  <si>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</si>
  <si>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</si>
  <si>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</si>
  <si>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</si>
  <si>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</si>
  <si>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</si>
  <si>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</si>
  <si>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</si>
  <si>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</si>
  <si>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</si>
  <si>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</si>
  <si>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</si>
  <si>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</si>
  <si>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</si>
  <si>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</si>
  <si>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</si>
  <si>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</si>
  <si>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</si>
  <si>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</si>
  <si>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</si>
  <si>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</si>
  <si>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</si>
  <si>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</si>
  <si>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</si>
  <si>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</si>
  <si>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</si>
  <si>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</si>
  <si>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</si>
  <si>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</si>
  <si>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</si>
  <si>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</si>
  <si>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</si>
  <si>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</si>
  <si>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</si>
  <si>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</si>
  <si>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</si>
  <si>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</si>
  <si>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</si>
  <si>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</si>
  <si>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</si>
  <si>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</si>
  <si>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</si>
  <si>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</si>
  <si>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</si>
  <si>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</si>
  <si>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</si>
  <si>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</si>
  <si>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</si>
  <si>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</si>
  <si>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</si>
  <si>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</si>
  <si>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</si>
  <si>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</si>
  <si>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</si>
  <si>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</si>
  <si>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</si>
  <si>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</si>
  <si>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</si>
  <si>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</si>
  <si>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</si>
  <si>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</si>
  <si>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</si>
  <si>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</si>
  <si>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</si>
  <si>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</si>
  <si>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</si>
  <si>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</si>
  <si>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</si>
  <si>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</si>
  <si>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</si>
  <si>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</si>
  <si>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</si>
  <si>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</si>
  <si>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</si>
  <si>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</si>
  <si>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</si>
  <si>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</si>
  <si>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</si>
  <si>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</si>
  <si>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</si>
  <si>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</si>
  <si>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</si>
  <si>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</si>
  <si>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</si>
  <si>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</si>
  <si>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</si>
  <si>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</si>
  <si>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</si>
  <si>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</si>
  <si>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</si>
  <si>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</si>
  <si>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</si>
  <si>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</si>
  <si>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</si>
  <si>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</si>
  <si>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</si>
  <si>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</si>
  <si>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</si>
  <si>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</si>
  <si>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</si>
  <si>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</si>
  <si>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</si>
  <si>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</si>
  <si>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</si>
  <si>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</si>
  <si>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</si>
  <si>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</si>
  <si>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</si>
  <si>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</si>
  <si>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</si>
  <si>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</si>
  <si>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</si>
  <si>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</si>
  <si>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</si>
  <si>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</si>
  <si>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</si>
  <si>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</si>
  <si>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</si>
  <si>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</si>
  <si>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</si>
  <si>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</si>
  <si>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</si>
  <si>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</si>
  <si>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</si>
  <si>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</si>
  <si>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</si>
  <si>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</si>
  <si>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</si>
  <si>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</si>
  <si>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</si>
  <si>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</si>
  <si>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</si>
  <si>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</si>
  <si>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</si>
  <si>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</si>
  <si>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</si>
  <si>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</si>
  <si>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</si>
  <si>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</si>
  <si>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</si>
  <si>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</si>
  <si>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</si>
  <si>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</si>
  <si>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</si>
  <si>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</si>
  <si>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</si>
  <si>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</si>
  <si>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</si>
  <si>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</si>
  <si>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</si>
  <si>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</si>
  <si>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</si>
  <si>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</si>
  <si>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</si>
  <si>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</si>
  <si>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</si>
  <si>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</si>
  <si>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</si>
  <si>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</si>
  <si>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</si>
  <si>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</si>
  <si>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</si>
  <si>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</si>
  <si>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</si>
  <si>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</si>
  <si>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</si>
  <si>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</si>
  <si>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</si>
  <si>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</si>
  <si>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</si>
  <si>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</si>
  <si>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</si>
  <si>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</si>
  <si>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</si>
  <si>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</si>
  <si>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</si>
  <si>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</si>
  <si>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</si>
  <si>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</si>
  <si>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</si>
  <si>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</si>
  <si>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</si>
  <si>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</si>
  <si>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</si>
  <si>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</si>
  <si>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</si>
  <si>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</si>
  <si>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</si>
  <si>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</si>
  <si>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</si>
  <si>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</si>
  <si>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</si>
  <si>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</si>
  <si>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</si>
  <si>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</si>
  <si>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</si>
  <si>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</si>
  <si>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</si>
  <si>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</si>
  <si>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</si>
  <si>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</si>
  <si>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</si>
  <si>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</si>
  <si>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</si>
  <si>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</si>
  <si>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</si>
  <si>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</si>
  <si>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</si>
  <si>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</si>
  <si>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</si>
  <si>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</si>
  <si>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</si>
  <si>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</si>
  <si>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</si>
  <si>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</si>
  <si>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</si>
  <si>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</si>
  <si>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</si>
  <si>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</si>
  <si>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</si>
  <si>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</si>
  <si>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</si>
  <si>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</si>
  <si>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</si>
  <si>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</si>
  <si>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</si>
  <si>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</si>
  <si>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</si>
  <si>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</si>
  <si>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</si>
  <si>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</si>
  <si>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</si>
  <si>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</si>
  <si>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</si>
  <si>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</si>
  <si>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</si>
  <si>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</si>
  <si>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</si>
  <si>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</si>
  <si>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</si>
  <si>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</si>
  <si>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</si>
  <si>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</si>
  <si>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</si>
  <si>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</si>
  <si>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</si>
  <si>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</si>
  <si>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</si>
  <si>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</si>
  <si>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</si>
  <si>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</si>
  <si>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</si>
  <si>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</si>
  <si>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</si>
  <si>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</si>
  <si>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</si>
  <si>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</si>
  <si>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</si>
  <si>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</si>
  <si>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</si>
  <si>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</si>
  <si>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</si>
  <si>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</si>
  <si>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</si>
  <si>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</si>
  <si>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</si>
  <si>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</si>
  <si>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</si>
  <si>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</si>
  <si>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</si>
  <si>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</si>
  <si>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</si>
  <si>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</si>
  <si>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</si>
  <si>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</si>
  <si>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</si>
  <si>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</si>
  <si>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</si>
  <si>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</si>
  <si>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</si>
  <si>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</si>
  <si>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</si>
  <si>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</si>
  <si>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</si>
  <si>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</si>
  <si>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</si>
  <si>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</si>
  <si>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</si>
  <si>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</si>
  <si>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</si>
  <si>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</si>
  <si>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</si>
  <si>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</si>
  <si>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</si>
  <si>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</si>
  <si>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</si>
  <si>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</si>
  <si>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</si>
  <si>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</si>
  <si>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</si>
  <si>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</si>
  <si>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</si>
  <si>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</si>
  <si>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</si>
  <si>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</si>
  <si>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</si>
  <si>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</si>
  <si>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</si>
  <si>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</si>
  <si>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</si>
  <si>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</si>
  <si>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</si>
  <si>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</si>
  <si>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</si>
  <si>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</si>
  <si>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</si>
  <si>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</si>
  <si>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</si>
  <si>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</si>
  <si>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</si>
  <si>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</si>
  <si>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</si>
  <si>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</si>
  <si>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</si>
  <si>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</si>
  <si>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</si>
  <si>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</si>
  <si>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</si>
  <si>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</si>
  <si>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</si>
  <si>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</si>
  <si>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</si>
  <si>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</si>
  <si>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</si>
  <si>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</si>
  <si>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</si>
  <si>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</si>
  <si>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</si>
  <si>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</si>
  <si>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</si>
  <si>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</si>
  <si>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</si>
  <si>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</si>
  <si>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</si>
  <si>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</si>
  <si>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</si>
  <si>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</si>
  <si>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</si>
  <si>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</si>
  <si>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</si>
  <si>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</si>
  <si>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</si>
  <si>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</si>
  <si>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</si>
  <si>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</si>
  <si>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</si>
  <si>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</si>
  <si>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</si>
  <si>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</si>
  <si>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</si>
  <si>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</si>
  <si>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</si>
  <si>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</si>
  <si>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</si>
  <si>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</si>
  <si>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</si>
  <si>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</si>
  <si>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</si>
  <si>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</si>
  <si>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</si>
  <si>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</si>
  <si>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</si>
  <si>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</si>
  <si>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</si>
  <si>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</si>
  <si>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</si>
  <si>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</si>
  <si>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</si>
  <si>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</si>
  <si>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</si>
  <si>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</si>
  <si>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</si>
  <si>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</si>
  <si>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</si>
  <si>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</si>
  <si>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</si>
  <si>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</si>
  <si>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</si>
  <si>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</si>
  <si>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</si>
  <si>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</si>
  <si>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</si>
  <si>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</si>
  <si>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</si>
  <si>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</si>
  <si>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</si>
  <si>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</si>
  <si>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</si>
  <si>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</si>
  <si>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</si>
  <si>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</si>
  <si>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</si>
  <si>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</si>
  <si>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</si>
  <si>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</si>
  <si>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</si>
  <si>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</si>
  <si>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</si>
  <si>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</si>
  <si>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</si>
  <si>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</si>
  <si>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</si>
  <si>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</si>
  <si>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</si>
  <si>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</si>
  <si>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</si>
  <si>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</si>
  <si>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</si>
  <si>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</si>
  <si>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</si>
  <si>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</si>
  <si>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</si>
  <si>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</si>
  <si>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</si>
  <si>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</si>
  <si>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</si>
  <si>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</si>
  <si>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</si>
  <si>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</si>
  <si>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</si>
  <si>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</si>
  <si>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</si>
  <si>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</si>
  <si>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</si>
  <si>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</si>
  <si>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</si>
  <si>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</si>
  <si>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</si>
  <si>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</si>
  <si>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</si>
  <si>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</si>
  <si>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</si>
  <si>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</si>
  <si>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</si>
  <si>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</si>
  <si>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</si>
  <si>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</si>
  <si>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</si>
  <si>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</si>
  <si>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</si>
  <si>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</si>
  <si>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</si>
  <si>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</si>
  <si>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</si>
  <si>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</si>
  <si>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</si>
  <si>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</si>
  <si>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</si>
  <si>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</si>
  <si>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</si>
  <si>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</si>
  <si>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</si>
  <si>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</si>
  <si>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</si>
  <si>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</si>
  <si>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</si>
  <si>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</si>
  <si>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</si>
  <si>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</si>
  <si>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</si>
  <si>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</si>
  <si>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</si>
  <si>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</si>
  <si>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</si>
  <si>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</si>
  <si>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</si>
  <si>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</si>
  <si>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</si>
  <si>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</si>
  <si>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</si>
  <si>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</si>
  <si>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</si>
  <si>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</si>
  <si>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</si>
  <si>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</si>
  <si>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</si>
  <si>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</si>
  <si>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</si>
  <si>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</si>
  <si>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</si>
  <si>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</si>
  <si>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</si>
  <si>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</si>
  <si>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</si>
  <si>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</si>
  <si>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</si>
  <si>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</si>
  <si>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</si>
  <si>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</si>
  <si>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</si>
  <si>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</si>
  <si>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</si>
  <si>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</si>
  <si>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</si>
  <si>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</si>
  <si>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</si>
  <si>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</si>
  <si>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</si>
  <si>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</si>
  <si>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</si>
  <si>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</si>
  <si>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</si>
  <si>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</si>
  <si>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</si>
  <si>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</si>
  <si>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</si>
  <si>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</si>
  <si>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</si>
  <si>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</si>
  <si>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</si>
  <si>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</si>
  <si>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</si>
  <si>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</si>
  <si>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</si>
  <si>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</si>
  <si>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</si>
  <si>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</si>
  <si>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</si>
  <si>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</si>
  <si>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</si>
  <si>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</si>
  <si>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</si>
  <si>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</si>
  <si>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</si>
  <si>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</si>
  <si>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</si>
  <si>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</si>
  <si>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</si>
  <si>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</si>
  <si>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</si>
  <si>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</si>
  <si>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</si>
  <si>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</si>
  <si>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</si>
  <si>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</si>
  <si>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</si>
  <si>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</si>
  <si>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</si>
  <si>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</si>
  <si>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</si>
  <si>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</si>
  <si>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</si>
  <si>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</si>
  <si>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</si>
  <si>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</si>
  <si>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</si>
  <si>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</si>
  <si>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</si>
  <si>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</si>
  <si>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</si>
  <si>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</si>
  <si>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</si>
  <si>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</si>
  <si>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</si>
  <si>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</si>
  <si>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</si>
  <si>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</si>
  <si>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</si>
  <si>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</si>
  <si>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</si>
  <si>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</si>
  <si>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</si>
  <si>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</si>
  <si>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</si>
  <si>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</si>
  <si>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</si>
  <si>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</si>
  <si>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</si>
  <si>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</si>
  <si>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</si>
  <si>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</si>
  <si>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</si>
  <si>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</si>
  <si>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</si>
  <si>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</si>
  <si>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</si>
  <si>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</si>
  <si>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</si>
  <si>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</si>
  <si>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</si>
  <si>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</si>
  <si>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</si>
  <si>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</si>
  <si>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</si>
  <si>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</si>
  <si>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</si>
  <si>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</si>
  <si>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</si>
  <si>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</si>
  <si>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</si>
  <si>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</si>
  <si>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</si>
  <si>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</si>
  <si>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</si>
  <si>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</si>
  <si>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</si>
  <si>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</si>
  <si>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</si>
  <si>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</si>
  <si>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</si>
  <si>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</si>
  <si>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</si>
  <si>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</si>
  <si>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</si>
  <si>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</si>
  <si>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</si>
  <si>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</si>
  <si>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</si>
  <si>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</si>
  <si>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</si>
  <si>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</si>
  <si>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</si>
  <si>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</si>
  <si>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</si>
  <si>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</si>
  <si>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</si>
  <si>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</si>
  <si>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</si>
  <si>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</si>
  <si>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</si>
  <si>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</si>
  <si>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</si>
  <si>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</si>
  <si>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</si>
  <si>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</si>
  <si>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</si>
  <si>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</si>
  <si>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</si>
  <si>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</si>
  <si>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</si>
  <si>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</si>
  <si>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</si>
  <si>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</si>
  <si>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</si>
  <si>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</si>
  <si>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</si>
  <si>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</si>
  <si>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</si>
  <si>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</si>
  <si>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</si>
  <si>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</si>
  <si>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</si>
  <si>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</si>
  <si>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</si>
  <si>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</si>
  <si>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</si>
  <si>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</si>
  <si>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</si>
  <si>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</si>
  <si>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</si>
  <si>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</si>
  <si>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</si>
  <si>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</si>
  <si>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</si>
  <si>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</si>
  <si>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</si>
  <si>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</si>
  <si>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</si>
  <si>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</si>
  <si>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</si>
  <si>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</si>
  <si>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</si>
  <si>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</si>
  <si>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</si>
  <si>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</si>
  <si>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</si>
  <si>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</si>
  <si>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</si>
  <si>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</si>
  <si>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</si>
  <si>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</si>
  <si>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</si>
  <si>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</si>
  <si>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</si>
  <si>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</si>
  <si>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</si>
  <si>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</si>
  <si>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</si>
  <si>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</si>
  <si>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</si>
  <si>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</si>
  <si>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</si>
  <si>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</si>
  <si>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</si>
  <si>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</si>
  <si>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</si>
  <si>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</si>
  <si>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</si>
  <si>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</si>
  <si>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</si>
  <si>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</si>
  <si>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</si>
  <si>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</si>
  <si>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</si>
  <si>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</si>
  <si>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</si>
  <si>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</si>
  <si>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</si>
  <si>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</si>
  <si>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</si>
  <si>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</si>
  <si>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</si>
  <si>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</si>
  <si>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</si>
  <si>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</si>
  <si>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</si>
  <si>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</si>
  <si>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</si>
  <si>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</si>
  <si>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</si>
  <si>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</si>
  <si>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</si>
  <si>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</si>
  <si>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</si>
  <si>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</si>
  <si>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</si>
  <si>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</si>
  <si>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</si>
  <si>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</si>
  <si>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</si>
  <si>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</si>
  <si>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</si>
  <si>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</si>
  <si>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</si>
  <si>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</si>
  <si>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</si>
  <si>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</si>
  <si>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</si>
  <si>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</si>
  <si>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</si>
  <si>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</si>
  <si>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</si>
  <si>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</si>
  <si>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</si>
  <si>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</si>
  <si>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</si>
  <si>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</si>
  <si>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</si>
  <si>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</si>
  <si>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</si>
  <si>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</si>
  <si>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</si>
  <si>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</si>
  <si>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</si>
  <si>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</si>
  <si>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</si>
  <si>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</si>
  <si>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</si>
  <si>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</si>
  <si>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</si>
  <si>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</si>
  <si>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</si>
  <si>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</si>
  <si>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</si>
  <si>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</si>
  <si>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</si>
  <si>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</si>
  <si>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</si>
  <si>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</si>
  <si>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</si>
  <si>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</si>
  <si>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</si>
  <si>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</si>
  <si>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</si>
  <si>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</si>
  <si>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</si>
  <si>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</si>
  <si>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</si>
  <si>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</si>
  <si>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</si>
  <si>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</si>
  <si>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</si>
  <si>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</si>
  <si>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</si>
  <si>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</si>
  <si>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</si>
  <si>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</si>
  <si>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</si>
  <si>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</si>
  <si>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</si>
  <si>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</si>
  <si>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</si>
  <si>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</si>
  <si>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</si>
  <si>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</si>
  <si>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</si>
  <si>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</si>
  <si>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</si>
  <si>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</si>
  <si>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</si>
  <si>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</si>
  <si>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</si>
  <si>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</si>
  <si>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</si>
  <si>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</si>
  <si>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</si>
  <si>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</si>
  <si>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</si>
  <si>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</si>
  <si>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</si>
  <si>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</si>
  <si>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</si>
  <si>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</si>
  <si>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</si>
  <si>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</si>
  <si>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</si>
  <si>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</si>
  <si>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</si>
  <si>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</si>
  <si>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</si>
  <si>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</si>
  <si>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</si>
  <si>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</si>
  <si>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</si>
  <si>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</si>
  <si>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</si>
  <si>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</si>
  <si>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</si>
  <si>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</si>
  <si>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</si>
  <si>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</si>
  <si>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</si>
  <si>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</si>
  <si>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</si>
  <si>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</si>
  <si>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</si>
  <si>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</si>
  <si>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</si>
  <si>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</si>
  <si>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</si>
  <si>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</si>
  <si>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</si>
  <si>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</si>
  <si>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</si>
  <si>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</si>
  <si>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</si>
  <si>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</si>
  <si>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</si>
  <si>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</si>
  <si>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</si>
  <si>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</si>
  <si>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</si>
  <si>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</si>
  <si>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</si>
  <si>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</si>
  <si>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</si>
  <si>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</si>
  <si>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</si>
  <si>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</si>
  <si>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</si>
  <si>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</si>
  <si>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</si>
  <si>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</si>
  <si>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</si>
  <si>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</si>
  <si>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</si>
  <si>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</si>
  <si>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</si>
  <si>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</si>
  <si>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</si>
  <si>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</si>
  <si>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</si>
  <si>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</si>
  <si>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</si>
  <si>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</si>
  <si>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</si>
  <si>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</si>
  <si>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</si>
  <si>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</si>
  <si>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</si>
  <si>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</si>
  <si>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</si>
  <si>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</si>
  <si>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</si>
  <si>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</si>
  <si>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</si>
  <si>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</si>
  <si>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</si>
  <si>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</si>
  <si>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</si>
  <si>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</si>
  <si>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</si>
  <si>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</si>
  <si>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</si>
  <si>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</si>
  <si>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</si>
  <si>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</si>
  <si>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</si>
  <si>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</si>
  <si>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</si>
  <si>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</si>
  <si>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</si>
  <si>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</si>
  <si>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</si>
  <si>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</si>
  <si>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</si>
  <si>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</si>
  <si>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</si>
  <si>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</si>
  <si>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</si>
  <si>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</si>
  <si>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</si>
  <si>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</si>
  <si>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</si>
  <si>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</si>
  <si>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</si>
  <si>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</si>
  <si>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</si>
  <si>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</si>
  <si>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</si>
  <si>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</si>
  <si>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</si>
  <si>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</si>
  <si>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</si>
  <si>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</si>
  <si>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</si>
  <si>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</si>
  <si>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</si>
  <si>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</si>
  <si>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</si>
  <si>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</si>
  <si>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</si>
  <si>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</si>
  <si>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</si>
  <si>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</si>
  <si>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</si>
  <si>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</si>
  <si>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</si>
  <si>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</si>
  <si>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</si>
  <si>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</si>
  <si>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</si>
  <si>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</si>
  <si>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</si>
  <si>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</si>
  <si>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</si>
  <si>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</si>
  <si>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</si>
  <si>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</si>
  <si>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</si>
  <si>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</si>
  <si>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</si>
  <si>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</si>
  <si>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</si>
  <si>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</si>
  <si>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</si>
  <si>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</si>
  <si>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</si>
  <si>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</si>
  <si>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</si>
  <si>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</si>
  <si>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</si>
  <si>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</si>
  <si>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</si>
  <si>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</si>
  <si>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</si>
  <si>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</si>
  <si>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</si>
  <si>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</si>
  <si>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</si>
  <si>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</si>
  <si>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</si>
  <si>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</si>
  <si>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</si>
  <si>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</si>
  <si>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</si>
  <si>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</si>
  <si>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</si>
  <si>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</si>
  <si>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</si>
  <si>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</si>
  <si>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</si>
  <si>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</si>
  <si>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</si>
  <si>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</si>
  <si>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</si>
  <si>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</si>
  <si>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</si>
  <si>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</si>
  <si>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</si>
  <si>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</si>
  <si>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</si>
  <si>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</si>
  <si>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</si>
  <si>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</si>
  <si>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</si>
  <si>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</si>
  <si>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</si>
  <si>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</si>
  <si>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</si>
  <si>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</si>
  <si>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</si>
  <si>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</si>
  <si>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</si>
  <si>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</si>
  <si>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</si>
  <si>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</si>
  <si>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</si>
  <si>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</si>
  <si>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</si>
  <si>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</si>
  <si>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</si>
  <si>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</si>
  <si>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</si>
  <si>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</si>
  <si>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</si>
  <si>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</si>
  <si>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</si>
  <si>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</si>
  <si>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</si>
  <si>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</si>
  <si>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</si>
  <si>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</si>
  <si>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</si>
  <si>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</si>
  <si>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</si>
  <si>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</si>
  <si>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</si>
  <si>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</si>
  <si>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</si>
  <si>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</si>
  <si>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</si>
  <si>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</si>
  <si>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</si>
  <si>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</si>
  <si>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</si>
  <si>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</si>
  <si>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</si>
  <si>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</si>
  <si>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</si>
  <si>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</si>
  <si>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</si>
  <si>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</si>
  <si>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</si>
  <si>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</si>
  <si>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</si>
  <si>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</si>
  <si>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</si>
  <si>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</si>
  <si>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</si>
  <si>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</si>
  <si>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</si>
  <si>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</si>
  <si>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</si>
  <si>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</si>
  <si>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</si>
  <si>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</si>
  <si>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</si>
  <si>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</si>
  <si>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</si>
  <si>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</si>
  <si>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</si>
  <si>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</si>
  <si>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</si>
  <si>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</si>
  <si>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</si>
  <si>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</si>
  <si>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</si>
  <si>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</si>
  <si>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</si>
  <si>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</si>
  <si>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</si>
  <si>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</si>
  <si>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</si>
  <si>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</si>
  <si>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</si>
  <si>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</si>
  <si>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</si>
  <si>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</si>
  <si>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</si>
  <si>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</si>
  <si>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</si>
  <si>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</si>
  <si>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</si>
  <si>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</si>
  <si>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</si>
  <si>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</si>
  <si>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</si>
  <si>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</si>
  <si>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</si>
  <si>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</si>
  <si>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</si>
  <si>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</si>
  <si>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</si>
  <si>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</si>
  <si>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</si>
  <si>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</si>
  <si>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</si>
  <si>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</si>
  <si>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</si>
  <si>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</si>
  <si>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</si>
  <si>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</si>
  <si>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</si>
  <si>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</si>
  <si>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</si>
  <si>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</si>
  <si>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</si>
  <si>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</si>
  <si>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</si>
  <si>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</si>
  <si>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</si>
  <si>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</si>
  <si>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</si>
  <si>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</si>
  <si>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</si>
  <si>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</si>
  <si>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</si>
  <si>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</si>
  <si>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</si>
  <si>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</si>
  <si>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</si>
  <si>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</si>
  <si>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</si>
  <si>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</si>
  <si>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</si>
  <si>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</si>
  <si>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</si>
  <si>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</si>
  <si>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</si>
  <si>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</si>
  <si>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</si>
  <si>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</si>
  <si>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</si>
  <si>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</si>
  <si>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</si>
  <si>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</si>
  <si>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</si>
  <si>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</si>
  <si>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</si>
  <si>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</si>
  <si>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</si>
  <si>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</si>
  <si>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</si>
  <si>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</si>
  <si>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</si>
  <si>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</si>
  <si>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</si>
  <si>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</si>
  <si>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</si>
  <si>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</si>
  <si>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</si>
  <si>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</si>
  <si>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</si>
  <si>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</si>
  <si>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</si>
  <si>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</si>
  <si>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</si>
  <si>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</si>
  <si>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</si>
  <si>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</si>
  <si>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</si>
  <si>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</si>
  <si>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</si>
  <si>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</si>
  <si>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</si>
  <si>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</si>
  <si>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</si>
  <si>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</si>
  <si>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</si>
  <si>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</si>
  <si>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</si>
  <si>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</si>
  <si>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</si>
  <si>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</si>
  <si>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</si>
  <si>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</si>
  <si>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</si>
  <si>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</si>
  <si>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</si>
  <si>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</si>
  <si>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</si>
  <si>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</si>
  <si>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</si>
  <si>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</si>
  <si>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</si>
  <si>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</si>
  <si>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</si>
  <si>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</si>
  <si>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</si>
  <si>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</si>
  <si>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</si>
  <si>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</si>
  <si>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</si>
  <si>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</si>
  <si>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</si>
  <si>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</si>
  <si>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</si>
  <si>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</si>
  <si>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</si>
  <si>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</si>
  <si>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</si>
  <si>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</si>
  <si>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</si>
  <si>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</si>
  <si>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</si>
  <si>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</si>
  <si>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</si>
  <si>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</si>
  <si>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</si>
  <si>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</si>
  <si>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</si>
  <si>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</si>
  <si>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</si>
  <si>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</si>
  <si>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</si>
  <si>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</si>
  <si>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</si>
  <si>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</si>
  <si>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</si>
  <si>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</si>
  <si>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</si>
  <si>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</si>
  <si>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</si>
  <si>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</si>
  <si>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</si>
  <si>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</si>
  <si>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</si>
  <si>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</si>
  <si>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</si>
  <si>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</si>
  <si>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</si>
  <si>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</si>
  <si>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</si>
  <si>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</si>
  <si>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</si>
  <si>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</si>
  <si>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</si>
  <si>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</si>
  <si>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</si>
  <si>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</si>
  <si>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</si>
  <si>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</si>
  <si>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</si>
  <si>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</si>
  <si>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</si>
  <si>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</si>
  <si>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</si>
  <si>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</si>
  <si>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</si>
  <si>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</si>
  <si>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</si>
  <si>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</si>
  <si>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</si>
  <si>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</si>
  <si>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</si>
  <si>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</si>
  <si>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</si>
  <si>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</si>
  <si>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</si>
  <si>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</si>
  <si>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</si>
  <si>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</si>
  <si>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</si>
  <si>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</si>
  <si>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</si>
  <si>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</si>
  <si>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</si>
  <si>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</si>
  <si>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</si>
  <si>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</si>
  <si>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</si>
  <si>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</si>
  <si>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</si>
  <si>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</si>
  <si>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</si>
  <si>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</si>
  <si>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</si>
  <si>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</si>
  <si>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</si>
  <si>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</si>
  <si>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</si>
  <si>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</si>
  <si>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</si>
  <si>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</si>
  <si>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</si>
  <si>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</si>
  <si>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</si>
  <si>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</si>
  <si>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</si>
  <si>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</si>
  <si>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</si>
  <si>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</si>
  <si>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</si>
  <si>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</si>
  <si>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</si>
  <si>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</si>
  <si>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</si>
  <si>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</si>
  <si>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</si>
  <si>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</si>
  <si>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</si>
  <si>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</si>
  <si>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</si>
  <si>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</si>
  <si>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</si>
  <si>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</si>
  <si>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</si>
  <si>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</si>
  <si>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</si>
  <si>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</si>
  <si>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</si>
  <si>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</si>
  <si>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</si>
  <si>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</si>
  <si>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</si>
  <si>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</si>
  <si>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</si>
  <si>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</si>
  <si>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</si>
  <si>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</si>
  <si>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</si>
  <si>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</si>
  <si>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</si>
  <si>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</si>
  <si>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</si>
  <si>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</si>
  <si>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</si>
  <si>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</si>
  <si>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</si>
  <si>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</si>
  <si>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</si>
  <si>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</si>
  <si>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</si>
  <si>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</si>
  <si>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</si>
  <si>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</si>
  <si>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</si>
  <si>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</si>
  <si>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</si>
  <si>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</si>
  <si>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</si>
  <si>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</si>
  <si>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</si>
  <si>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</si>
  <si>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</si>
  <si>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</si>
  <si>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</si>
  <si>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</si>
  <si>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</si>
  <si>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</si>
  <si>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</si>
  <si>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</si>
  <si>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</si>
  <si>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</si>
  <si>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</si>
  <si>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</si>
  <si>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</si>
  <si>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</si>
  <si>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</si>
  <si>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</si>
  <si>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</si>
  <si>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</si>
  <si>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</si>
  <si>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</si>
  <si>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</si>
  <si>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</si>
  <si>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</si>
  <si>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</si>
  <si>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</si>
  <si>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</si>
  <si>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</si>
  <si>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</si>
  <si>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</si>
  <si>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</si>
  <si>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</si>
  <si>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</si>
  <si>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</si>
  <si>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</si>
  <si>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</si>
  <si>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</si>
  <si>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</si>
  <si>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</si>
  <si>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</si>
  <si>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</si>
  <si>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</si>
  <si>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</si>
  <si>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</si>
  <si>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</si>
  <si>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</si>
  <si>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</si>
  <si>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</si>
  <si>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</si>
  <si>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</si>
  <si>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</si>
  <si>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</si>
  <si>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</si>
  <si>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</si>
  <si>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</si>
  <si>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</si>
  <si>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</si>
  <si>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</si>
  <si>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</si>
  <si>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</si>
  <si>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</si>
  <si>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</si>
  <si>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</si>
  <si>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</si>
  <si>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</si>
  <si>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</si>
  <si>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</si>
  <si>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</si>
  <si>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</si>
  <si>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</si>
  <si>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</si>
  <si>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</si>
  <si>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</si>
  <si>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</si>
  <si>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</si>
  <si>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</si>
  <si>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</si>
  <si>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</si>
  <si>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</si>
  <si>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</si>
  <si>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</si>
  <si>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</si>
  <si>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</si>
  <si>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</si>
  <si>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</si>
  <si>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</si>
  <si>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</si>
  <si>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</si>
  <si>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</si>
  <si>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</si>
  <si>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</si>
  <si>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</si>
  <si>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</si>
  <si>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</si>
  <si>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</si>
  <si>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</si>
  <si>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</si>
  <si>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</si>
  <si>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</si>
  <si>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</si>
  <si>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</si>
  <si>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</si>
  <si>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</si>
  <si>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</si>
  <si>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</si>
  <si>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</si>
  <si>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</si>
  <si>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</si>
  <si>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</si>
  <si>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</si>
  <si>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</si>
  <si>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</si>
  <si>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</si>
  <si>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</si>
  <si>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</si>
  <si>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</si>
  <si>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</si>
  <si>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</si>
  <si>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</si>
  <si>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</si>
  <si>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</si>
  <si>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</si>
  <si>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</si>
  <si>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</si>
  <si>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</si>
  <si>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</si>
  <si>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</si>
  <si>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</si>
  <si>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</si>
  <si>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</si>
  <si>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</si>
  <si>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</si>
  <si>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</si>
  <si>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</si>
  <si>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</si>
  <si>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</si>
  <si>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</si>
  <si>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</si>
  <si>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</si>
  <si>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</si>
  <si>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</si>
  <si>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</si>
  <si>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</si>
  <si>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</si>
  <si>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</si>
  <si>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</si>
  <si>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</si>
  <si>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</si>
  <si>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</si>
  <si>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</si>
  <si>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</si>
  <si>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</si>
  <si>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</si>
  <si>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</si>
  <si>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</si>
  <si>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</si>
  <si>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</si>
  <si>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</si>
  <si>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</si>
  <si>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</si>
  <si>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</si>
  <si>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</si>
  <si>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</si>
  <si>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</si>
  <si>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</si>
  <si>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</si>
  <si>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</si>
  <si>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</si>
  <si>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</si>
  <si>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</si>
  <si>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</si>
  <si>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</si>
  <si>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</si>
  <si>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</si>
  <si>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</si>
  <si>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</si>
  <si>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</si>
  <si>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</si>
  <si>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</si>
  <si>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</si>
  <si>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</si>
  <si>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</si>
  <si>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</si>
  <si>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</si>
  <si>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</si>
  <si>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</si>
  <si>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</si>
  <si>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</si>
  <si>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</si>
  <si>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</si>
  <si>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</si>
  <si>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</si>
  <si>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</si>
  <si>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</si>
  <si>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</si>
  <si>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</si>
  <si>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</si>
  <si>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</si>
  <si>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</si>
  <si>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</si>
  <si>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</si>
  <si>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</si>
  <si>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</si>
  <si>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</si>
  <si>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</si>
  <si>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</si>
  <si>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</si>
  <si>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</si>
  <si>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</si>
  <si>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</si>
  <si>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</si>
  <si>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</si>
  <si>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</si>
  <si>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</si>
  <si>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</si>
  <si>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</si>
  <si>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</si>
  <si>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</si>
  <si>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</si>
  <si>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</si>
  <si>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</si>
  <si>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</si>
  <si>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</si>
  <si>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</si>
  <si>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</si>
  <si>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</si>
  <si>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</si>
  <si>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</si>
  <si>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</si>
  <si>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</si>
  <si>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</si>
  <si>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</si>
  <si>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</si>
  <si>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</si>
  <si>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</si>
  <si>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</si>
  <si>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</si>
  <si>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</si>
  <si>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</si>
  <si>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</si>
  <si>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</si>
  <si>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</si>
  <si>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</si>
  <si>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</si>
  <si>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</si>
  <si>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</si>
  <si>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</si>
  <si>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</si>
  <si>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</si>
  <si>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</si>
  <si>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</si>
  <si>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</si>
  <si>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</si>
  <si>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</si>
  <si>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</si>
  <si>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</si>
  <si>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</si>
  <si>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</si>
  <si>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</si>
  <si>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</si>
  <si>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</si>
  <si>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</si>
  <si>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</si>
  <si>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</si>
  <si>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</si>
  <si>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</si>
  <si>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</si>
  <si>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</si>
  <si>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</si>
  <si>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</si>
  <si>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</si>
  <si>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</si>
  <si>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</si>
  <si>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</si>
  <si>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</si>
  <si>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</si>
  <si>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</si>
  <si>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</si>
  <si>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</si>
  <si>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</si>
  <si>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</si>
  <si>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</si>
  <si>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</si>
  <si>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</si>
  <si>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</si>
  <si>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</si>
  <si>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</si>
  <si>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</si>
  <si>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</si>
  <si>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</si>
  <si>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</si>
  <si>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</si>
  <si>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</si>
  <si>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</si>
  <si>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</si>
  <si>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</si>
  <si>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</si>
  <si>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</si>
  <si>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</si>
  <si>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</si>
  <si>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</si>
  <si>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</si>
  <si>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</si>
  <si>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</si>
  <si>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</si>
  <si>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</si>
  <si>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</si>
  <si>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</si>
  <si>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</si>
  <si>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</si>
  <si>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</si>
  <si>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</si>
  <si>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</si>
  <si>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</si>
  <si>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</si>
  <si>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</si>
  <si>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</si>
  <si>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</si>
  <si>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</si>
  <si>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</si>
  <si>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</si>
  <si>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</si>
  <si>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</si>
  <si>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</si>
  <si>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</si>
  <si>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</si>
  <si>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</si>
  <si>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</si>
  <si>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</si>
  <si>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</si>
  <si>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</si>
  <si>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</si>
  <si>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</si>
  <si>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</si>
  <si>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</si>
  <si>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</si>
  <si>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</si>
  <si>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</si>
  <si>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</si>
  <si>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</si>
  <si>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</si>
  <si>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</si>
  <si>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</si>
  <si>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</si>
  <si>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</si>
  <si>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</si>
  <si>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</si>
  <si>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</si>
  <si>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</si>
  <si>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</si>
  <si>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</si>
  <si>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</si>
  <si>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</si>
  <si>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</si>
  <si>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</si>
  <si>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</si>
  <si>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</si>
  <si>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</si>
  <si>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</si>
  <si>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</si>
  <si>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</si>
  <si>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</si>
  <si>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</si>
  <si>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</si>
  <si>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</si>
  <si>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</si>
  <si>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</si>
  <si>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</si>
  <si>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</si>
  <si>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</si>
  <si>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</si>
  <si>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</si>
  <si>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</si>
  <si>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</si>
  <si>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</si>
  <si>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</si>
  <si>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</si>
  <si>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</si>
  <si>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</si>
  <si>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</si>
  <si>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</si>
  <si>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</si>
  <si>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</si>
  <si>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</si>
  <si>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</si>
  <si>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</si>
  <si>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</si>
  <si>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</si>
  <si>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</si>
  <si>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</si>
  <si>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</si>
  <si>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</si>
  <si>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</si>
  <si>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</si>
  <si>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</si>
  <si>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</si>
  <si>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</si>
  <si>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</si>
  <si>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</si>
  <si>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</si>
  <si>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</si>
  <si>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</si>
  <si>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</si>
  <si>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</si>
  <si>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</si>
  <si>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</si>
  <si>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</si>
  <si>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</si>
  <si>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</si>
  <si>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</si>
  <si>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</si>
  <si>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</si>
  <si>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</si>
  <si>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</si>
  <si>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</si>
  <si>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</si>
  <si>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</si>
  <si>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</si>
  <si>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</si>
  <si>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</si>
  <si>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</si>
  <si>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</si>
  <si>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</si>
  <si>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</si>
  <si>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</si>
  <si>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</si>
  <si>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</si>
  <si>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</si>
  <si>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</si>
  <si>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</si>
  <si>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</si>
  <si>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</si>
  <si>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</si>
  <si>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</si>
  <si>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</si>
  <si>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</si>
  <si>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</si>
  <si>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</si>
  <si>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</si>
  <si>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</si>
  <si>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</si>
  <si>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</si>
  <si>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</si>
  <si>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</si>
  <si>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</si>
  <si>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</si>
  <si>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</si>
  <si>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</si>
  <si>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</si>
  <si>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</si>
  <si>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</si>
  <si>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</si>
  <si>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</si>
  <si>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</si>
  <si>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</si>
  <si>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</si>
  <si>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</si>
  <si>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</si>
  <si>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</si>
  <si>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</si>
  <si>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</si>
  <si>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</si>
  <si>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</si>
  <si>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</si>
  <si>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</si>
  <si>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</si>
  <si>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</si>
  <si>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</si>
  <si>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</si>
  <si>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</si>
  <si>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</si>
  <si>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</si>
  <si>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</si>
  <si>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</si>
  <si>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</si>
  <si>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</si>
  <si>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</si>
  <si>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</si>
  <si>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</si>
  <si>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</si>
  <si>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</si>
  <si>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</si>
  <si>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</si>
  <si>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</si>
  <si>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</si>
  <si>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</si>
  <si>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</si>
  <si>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</si>
  <si>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</si>
  <si>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</si>
  <si>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</si>
  <si>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</si>
  <si>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</si>
  <si>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</si>
  <si>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</si>
  <si>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</si>
  <si>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</si>
  <si>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</si>
  <si>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</si>
  <si>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</si>
  <si>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</si>
  <si>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</si>
  <si>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</si>
  <si>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</si>
  <si>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</si>
  <si>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</si>
  <si>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</si>
  <si>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</si>
  <si>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</si>
  <si>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</si>
  <si>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</si>
  <si>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</si>
  <si>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</si>
  <si>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</si>
  <si>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</si>
  <si>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</si>
  <si>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</si>
  <si>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</si>
  <si>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</si>
  <si>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</si>
  <si>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</si>
  <si>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</si>
  <si>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</si>
  <si>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</si>
  <si>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</si>
  <si>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</si>
  <si>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</si>
  <si>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</si>
  <si>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</si>
  <si>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</si>
  <si>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</si>
  <si>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</si>
  <si>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</si>
  <si>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</si>
  <si>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</si>
  <si>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</si>
  <si>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</si>
  <si>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</si>
  <si>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</si>
  <si>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</si>
  <si>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</si>
  <si>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</si>
  <si>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</si>
  <si>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</si>
  <si>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</si>
  <si>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</si>
  <si>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</si>
  <si>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</si>
  <si>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</si>
  <si>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</si>
  <si>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</si>
  <si>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</si>
  <si>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</si>
  <si>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</si>
  <si>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</si>
  <si>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</si>
  <si>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</si>
  <si>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</si>
  <si>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</si>
  <si>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</si>
  <si>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</si>
  <si>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</si>
  <si>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</si>
  <si>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</si>
  <si>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</si>
  <si>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</si>
  <si>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</si>
  <si>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</si>
  <si>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</si>
  <si>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</si>
  <si>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</si>
  <si>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</si>
  <si>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</si>
  <si>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</si>
  <si>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</si>
  <si>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</si>
  <si>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</si>
  <si>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</si>
  <si>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</si>
  <si>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</si>
  <si>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</si>
  <si>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</si>
  <si>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</si>
  <si>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</si>
  <si>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</si>
  <si>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</si>
  <si>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</si>
  <si>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</si>
  <si>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</si>
  <si>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</si>
  <si>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</si>
  <si>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</si>
  <si>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</si>
  <si>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</si>
  <si>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</si>
  <si>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</si>
  <si>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</si>
  <si>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</si>
  <si>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</si>
  <si>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</si>
  <si>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</si>
  <si>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</si>
  <si>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</si>
  <si>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</si>
  <si>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</si>
  <si>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</si>
  <si>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</si>
  <si>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</si>
  <si>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</si>
  <si>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</si>
  <si>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</si>
  <si>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</si>
  <si>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</si>
  <si>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</si>
  <si>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</si>
  <si>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</si>
  <si>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</si>
  <si>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</si>
  <si>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</si>
  <si>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</si>
  <si>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</si>
  <si>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</si>
  <si>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</si>
  <si>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</si>
  <si>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</si>
  <si>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</si>
  <si>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</si>
  <si>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</si>
  <si>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</si>
  <si>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</si>
  <si>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</si>
  <si>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</si>
  <si>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</si>
  <si>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</si>
  <si>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</si>
  <si>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</si>
  <si>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</si>
  <si>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</si>
  <si>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</si>
  <si>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</si>
  <si>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</si>
  <si>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</si>
  <si>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</si>
  <si>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</si>
  <si>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</si>
  <si>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</si>
  <si>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</si>
  <si>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</si>
  <si>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</si>
  <si>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</si>
  <si>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</si>
  <si>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</si>
  <si>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</si>
  <si>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</si>
  <si>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</si>
  <si>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</si>
  <si>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</si>
  <si>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</si>
  <si>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</si>
  <si>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</si>
  <si>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</si>
  <si>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</si>
  <si>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</si>
  <si>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</si>
  <si>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</si>
  <si>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</si>
  <si>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</si>
  <si>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</si>
  <si>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</si>
  <si>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</si>
  <si>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</si>
  <si>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</si>
  <si>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</si>
  <si>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</si>
  <si>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</si>
  <si>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</si>
  <si>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</si>
  <si>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</si>
  <si>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</si>
  <si>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</si>
  <si>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</si>
  <si>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</si>
  <si>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</si>
  <si>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</si>
  <si>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</si>
  <si>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</si>
  <si>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</si>
  <si>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</si>
  <si>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</si>
  <si>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</si>
  <si>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</si>
  <si>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</si>
  <si>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</si>
  <si>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</si>
  <si>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</si>
  <si>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</si>
  <si>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</si>
  <si>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</si>
  <si>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</si>
  <si>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</si>
  <si>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</si>
  <si>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</si>
  <si>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</si>
  <si>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</si>
  <si>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</si>
  <si>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</si>
  <si>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</si>
  <si>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</si>
  <si>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</si>
  <si>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</si>
  <si>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</si>
  <si>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</si>
  <si>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</si>
  <si>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</si>
  <si>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</si>
  <si>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</si>
  <si>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</si>
  <si>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</si>
  <si>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</si>
  <si>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</si>
  <si>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</si>
  <si>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</si>
  <si>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</si>
  <si>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</si>
  <si>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</si>
  <si>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</si>
  <si>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</si>
  <si>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</si>
  <si>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</si>
  <si>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</si>
  <si>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</si>
  <si>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</si>
  <si>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</si>
  <si>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</si>
  <si>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</si>
  <si>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</si>
  <si>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</si>
  <si>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</si>
  <si>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</si>
  <si>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</si>
  <si>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</si>
  <si>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</si>
  <si>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</si>
  <si>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</si>
  <si>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</si>
  <si>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</si>
  <si>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</si>
  <si>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</si>
  <si>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</si>
  <si>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</si>
  <si>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</si>
  <si>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</si>
  <si>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</si>
  <si>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</si>
  <si>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</si>
  <si>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</si>
  <si>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</si>
  <si>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</si>
  <si>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</si>
  <si>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</si>
  <si>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</si>
  <si>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</si>
  <si>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</si>
  <si>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</si>
  <si>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</si>
  <si>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</si>
  <si>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</si>
  <si>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</si>
  <si>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</si>
  <si>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</si>
  <si>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</si>
  <si>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</si>
  <si>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</si>
  <si>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</si>
  <si>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</si>
  <si>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</si>
  <si>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</si>
  <si>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</si>
  <si>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</si>
  <si>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</si>
  <si>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</si>
  <si>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</si>
  <si>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</si>
  <si>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</si>
  <si>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</si>
  <si>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</si>
  <si>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</si>
  <si>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</si>
  <si>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</si>
  <si>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</si>
  <si>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</si>
  <si>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</si>
  <si>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</si>
  <si>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</si>
  <si>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</si>
  <si>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</si>
  <si>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</si>
  <si>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</si>
  <si>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</si>
  <si>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</si>
  <si>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</si>
  <si>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</si>
  <si>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</si>
  <si>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</si>
  <si>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</si>
  <si>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</si>
  <si>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</si>
  <si>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</si>
  <si>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</si>
  <si>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</si>
  <si>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</si>
  <si>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</si>
  <si>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</si>
  <si>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</si>
  <si>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</si>
  <si>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</si>
  <si>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</si>
  <si>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</si>
  <si>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</si>
  <si>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</si>
  <si>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</si>
  <si>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</si>
  <si>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</si>
  <si>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</si>
  <si>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</si>
  <si>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</si>
  <si>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</si>
  <si>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</si>
  <si>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</si>
  <si>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</si>
  <si>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</si>
  <si>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</si>
  <si>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</si>
  <si>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</si>
  <si>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</si>
  <si>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</si>
  <si>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</si>
  <si>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</si>
  <si>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</si>
  <si>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</si>
  <si>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</si>
  <si>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</si>
  <si>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</si>
  <si>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</si>
  <si>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</si>
  <si>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</si>
  <si>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</si>
  <si>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</si>
  <si>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</si>
  <si>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</si>
  <si>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</si>
  <si>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</si>
  <si>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</si>
  <si>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</si>
  <si>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</si>
  <si>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</si>
  <si>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</si>
  <si>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</si>
  <si>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</si>
  <si>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</si>
  <si>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</si>
  <si>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</si>
  <si>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</si>
  <si>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</si>
  <si>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</si>
  <si>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</si>
  <si>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</si>
  <si>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</si>
  <si>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</si>
  <si>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</si>
  <si>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</si>
  <si>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</si>
  <si>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</si>
  <si>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</si>
  <si>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</si>
  <si>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</si>
  <si>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</si>
  <si>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</si>
  <si>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</si>
  <si>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</si>
  <si>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</si>
  <si>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</si>
  <si>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</si>
  <si>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</si>
  <si>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</si>
  <si>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</si>
  <si>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</si>
  <si>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</si>
  <si>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</si>
  <si>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</si>
  <si>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</si>
  <si>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</si>
  <si>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</si>
  <si>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</si>
  <si>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</si>
  <si>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</si>
  <si>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</si>
  <si>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</si>
  <si>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</si>
  <si>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</si>
  <si>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</si>
  <si>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</si>
  <si>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</si>
  <si>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</si>
  <si>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</si>
  <si>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</si>
  <si>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</si>
  <si>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</si>
  <si>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</si>
  <si>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</si>
  <si>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</si>
  <si>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</si>
  <si>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</si>
  <si>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</si>
  <si>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</si>
  <si>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</si>
  <si>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</si>
  <si>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</si>
  <si>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</si>
  <si>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</si>
  <si>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</si>
  <si>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</si>
  <si>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</si>
  <si>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</si>
  <si>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</si>
  <si>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</si>
  <si>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</si>
  <si>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</si>
  <si>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</si>
  <si>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</si>
  <si>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</si>
  <si>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</si>
  <si>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</si>
  <si>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</si>
  <si>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</si>
  <si>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</si>
  <si>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</si>
  <si>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</si>
  <si>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</si>
  <si>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</si>
  <si>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</si>
  <si>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</si>
  <si>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</si>
  <si>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</si>
  <si>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</si>
  <si>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</si>
  <si>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</si>
  <si>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</si>
  <si>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</si>
  <si>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</si>
  <si>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</si>
  <si>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</si>
  <si>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</si>
  <si>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</si>
  <si>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</si>
  <si>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</si>
  <si>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</si>
  <si>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</si>
  <si>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</si>
  <si>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</si>
  <si>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</si>
  <si>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</si>
  <si>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</si>
  <si>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</si>
  <si>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</si>
  <si>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</si>
  <si>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</si>
  <si>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</si>
  <si>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</si>
  <si>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</si>
  <si>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</si>
  <si>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</si>
  <si>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</si>
  <si>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</si>
  <si>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</si>
  <si>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</si>
  <si>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</si>
  <si>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</si>
  <si>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</si>
  <si>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</si>
  <si>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</si>
  <si>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</si>
  <si>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</si>
  <si>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</si>
  <si>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</si>
  <si>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</si>
  <si>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</si>
  <si>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</si>
  <si>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</si>
  <si>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</si>
  <si>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</si>
  <si>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</si>
  <si>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</si>
  <si>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</si>
  <si>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</si>
  <si>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</si>
  <si>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</si>
  <si>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</si>
  <si>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</si>
  <si>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</si>
  <si>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</si>
  <si>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</si>
  <si>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</si>
  <si>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</si>
  <si>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</si>
  <si>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</si>
  <si>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</si>
  <si>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</si>
  <si>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</si>
  <si>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</si>
  <si>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</si>
  <si>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</si>
  <si>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</si>
  <si>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</si>
  <si>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</si>
  <si>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</si>
  <si>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</si>
  <si>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</si>
  <si>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</si>
  <si>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</si>
  <si>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</si>
  <si>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</si>
  <si>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</si>
  <si>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</si>
  <si>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</si>
  <si>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</si>
  <si>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</si>
  <si>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</si>
  <si>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</si>
  <si>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</si>
  <si>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</si>
  <si>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</si>
  <si>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</si>
  <si>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</si>
  <si>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</si>
  <si>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</si>
  <si>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</si>
  <si>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</si>
  <si>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</si>
  <si>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</si>
  <si>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</si>
  <si>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</si>
  <si>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</si>
  <si>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</si>
  <si>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</si>
  <si>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</si>
  <si>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</si>
  <si>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</si>
  <si>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</si>
  <si>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</si>
  <si>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</si>
  <si>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</si>
  <si>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</si>
  <si>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</si>
  <si>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</si>
  <si>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</si>
  <si>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</si>
  <si>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</si>
  <si>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</si>
  <si>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</si>
  <si>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</si>
  <si>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</si>
  <si>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</si>
  <si>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</si>
  <si>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</si>
  <si>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</si>
  <si>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</si>
  <si>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</si>
  <si>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</si>
  <si>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</si>
  <si>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</si>
  <si>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</si>
  <si>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</si>
  <si>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</si>
  <si>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</si>
  <si>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</si>
  <si>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</si>
  <si>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</si>
  <si>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</si>
  <si>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</si>
  <si>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</si>
  <si>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</si>
  <si>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</si>
  <si>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</si>
  <si>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</si>
  <si>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</si>
  <si>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</si>
  <si>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</si>
  <si>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</si>
  <si>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</si>
  <si>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</si>
  <si>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</si>
  <si>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</si>
  <si>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</si>
  <si>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</si>
  <si>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</si>
  <si>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</si>
  <si>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</si>
  <si>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</si>
  <si>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</si>
  <si>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</si>
  <si>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</si>
  <si>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</si>
  <si>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</si>
  <si>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</si>
  <si>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</si>
  <si>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</si>
  <si>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</si>
  <si>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</si>
  <si>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</si>
  <si>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</si>
  <si>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</si>
  <si>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</si>
  <si>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</si>
  <si>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</si>
  <si>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</si>
  <si>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</si>
  <si>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</si>
  <si>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</si>
  <si>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</si>
  <si>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</si>
  <si>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</si>
  <si>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</si>
  <si>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</si>
  <si>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</si>
  <si>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</si>
  <si>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</si>
  <si>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</si>
  <si>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</si>
  <si>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</si>
  <si>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</si>
  <si>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</si>
  <si>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</si>
  <si>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</si>
  <si>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</si>
  <si>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</si>
  <si>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</si>
  <si>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</si>
  <si>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</si>
  <si>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</si>
  <si>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</si>
  <si>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</si>
  <si>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</si>
  <si>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</si>
  <si>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</si>
  <si>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</si>
  <si>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</si>
  <si>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</si>
  <si>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</si>
  <si>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</si>
  <si>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</si>
  <si>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</si>
  <si>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</si>
  <si>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</si>
  <si>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</si>
  <si>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</si>
  <si>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</si>
  <si>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</si>
  <si>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</si>
  <si>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</si>
  <si>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</si>
  <si>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</si>
  <si>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</si>
  <si>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</si>
  <si>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</si>
  <si>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</si>
  <si>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</si>
  <si>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</si>
  <si>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</si>
  <si>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</si>
  <si>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</si>
  <si>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</si>
  <si>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</si>
  <si>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</si>
  <si>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</si>
  <si>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</si>
  <si>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</si>
  <si>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</si>
  <si>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</si>
  <si>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</si>
  <si>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</si>
  <si>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</si>
  <si>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</si>
  <si>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</si>
  <si>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</si>
  <si>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</si>
  <si>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</si>
  <si>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</si>
  <si>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</si>
  <si>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</si>
  <si>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</si>
  <si>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</si>
  <si>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</si>
  <si>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</si>
  <si>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</si>
  <si>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</si>
  <si>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</si>
  <si>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</si>
  <si>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</si>
  <si>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</si>
  <si>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</si>
  <si>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</si>
  <si>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</si>
  <si>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</si>
  <si>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</si>
  <si>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</si>
  <si>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</si>
  <si>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</si>
  <si>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</si>
  <si>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</si>
  <si>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</si>
  <si>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</si>
  <si>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</si>
  <si>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</si>
  <si>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</si>
  <si>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</si>
  <si>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</si>
  <si>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</si>
  <si>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</si>
  <si>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</si>
  <si>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</si>
  <si>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</si>
  <si>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</si>
  <si>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</si>
  <si>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</si>
  <si>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</si>
  <si>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</si>
  <si>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</si>
  <si>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</si>
  <si>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</si>
  <si>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</si>
  <si>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</si>
  <si>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</si>
  <si>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</si>
  <si>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</si>
  <si>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</si>
  <si>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</si>
  <si>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</si>
  <si>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</si>
  <si>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</si>
  <si>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</si>
  <si>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</si>
  <si>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</si>
  <si>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</si>
  <si>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</si>
  <si>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</si>
  <si>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</si>
  <si>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</si>
  <si>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</si>
  <si>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</si>
  <si>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</si>
  <si>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</si>
  <si>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</si>
  <si>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</si>
  <si>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</si>
  <si>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</si>
  <si>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</si>
  <si>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</si>
  <si>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</si>
  <si>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</si>
  <si>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</si>
  <si>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</si>
  <si>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</si>
  <si>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</si>
  <si>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</si>
  <si>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</si>
  <si>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</si>
  <si>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</si>
  <si>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</si>
  <si>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</si>
  <si>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</si>
  <si>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</si>
  <si>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</si>
  <si>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</si>
  <si>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</si>
  <si>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</si>
  <si>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</si>
  <si>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</si>
  <si>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</si>
  <si>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</si>
  <si>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</si>
  <si>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</si>
  <si>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</si>
  <si>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</si>
  <si>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</si>
  <si>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</si>
  <si>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</si>
  <si>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</si>
  <si>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</si>
  <si>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</si>
  <si>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</si>
  <si>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</si>
  <si>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</si>
  <si>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</si>
  <si>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</si>
  <si>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</si>
  <si>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</si>
  <si>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</si>
  <si>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</si>
  <si>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</si>
  <si>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</si>
  <si>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</si>
  <si>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</si>
  <si>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</si>
  <si>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</si>
  <si>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</si>
  <si>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</si>
  <si>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</si>
  <si>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</si>
  <si>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</si>
  <si>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</si>
  <si>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</si>
  <si>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</si>
  <si>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</si>
  <si>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</si>
  <si>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</si>
  <si>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</si>
  <si>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</si>
  <si>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</si>
  <si>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</si>
  <si>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</si>
  <si>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</si>
  <si>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</si>
  <si>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</si>
  <si>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</si>
  <si>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</si>
  <si>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</si>
  <si>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</si>
  <si>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</si>
  <si>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</si>
  <si>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</si>
  <si>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</si>
  <si>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</si>
  <si>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</si>
  <si>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</si>
  <si>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</si>
  <si>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</si>
  <si>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</si>
  <si>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</si>
  <si>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</si>
  <si>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</si>
  <si>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</si>
  <si>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</si>
  <si>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</si>
  <si>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</si>
  <si>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</si>
  <si>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</si>
  <si>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</si>
  <si>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</si>
  <si>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</si>
  <si>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</si>
  <si>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</si>
  <si>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</si>
  <si>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</si>
  <si>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</si>
  <si>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</si>
  <si>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</si>
  <si>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</si>
  <si>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</si>
  <si>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</si>
  <si>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</si>
  <si>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</si>
  <si>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</si>
  <si>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</si>
  <si>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</si>
  <si>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</si>
  <si>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</si>
  <si>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</si>
  <si>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</si>
  <si>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</si>
  <si>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</si>
  <si>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</si>
  <si>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</si>
  <si>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</si>
  <si>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</si>
  <si>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</si>
  <si>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</si>
  <si>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</si>
  <si>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</si>
  <si>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</si>
  <si>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</si>
  <si>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</si>
  <si>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</si>
  <si>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</si>
  <si>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</si>
  <si>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</si>
  <si>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</si>
  <si>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</si>
  <si>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</si>
  <si>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</si>
  <si>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</si>
  <si>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</si>
  <si>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</si>
  <si>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</si>
  <si>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</si>
  <si>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</si>
  <si>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</si>
  <si>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</si>
  <si>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</si>
  <si>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</si>
  <si>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</si>
  <si>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</si>
  <si>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</si>
  <si>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</si>
  <si>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</si>
  <si>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</si>
  <si>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</si>
  <si>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</si>
  <si>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</si>
  <si>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</si>
  <si>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</si>
  <si>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</si>
  <si>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</si>
  <si>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</si>
  <si>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</si>
  <si>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</si>
  <si>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</si>
  <si>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</si>
  <si>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</si>
  <si>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</si>
  <si>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</si>
  <si>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</si>
  <si>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</si>
  <si>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</si>
  <si>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</si>
  <si>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</si>
  <si>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</si>
  <si>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</si>
  <si>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</si>
  <si>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</si>
  <si>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</si>
  <si>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</si>
  <si>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</si>
  <si>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</si>
  <si>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</si>
  <si>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</si>
  <si>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</si>
  <si>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</si>
  <si>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</si>
  <si>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</si>
  <si>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</si>
  <si>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</si>
  <si>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</si>
  <si>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</si>
  <si>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</si>
  <si>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</si>
  <si>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</si>
  <si>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</si>
  <si>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</si>
  <si>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</si>
  <si>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</si>
  <si>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</si>
  <si>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</si>
  <si>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</si>
  <si>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</si>
  <si>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</si>
  <si>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</si>
  <si>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</si>
  <si>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</si>
  <si>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</si>
  <si>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</si>
  <si>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</si>
  <si>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</si>
  <si>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</si>
  <si>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</si>
  <si>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</si>
  <si>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</si>
  <si>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</si>
  <si>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</si>
  <si>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</si>
  <si>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</si>
  <si>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</si>
  <si>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</si>
  <si>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</si>
  <si>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</si>
  <si>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</si>
  <si>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</si>
  <si>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</si>
  <si>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</si>
  <si>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</si>
  <si>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</si>
  <si>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</si>
  <si>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</si>
  <si>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</si>
  <si>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</si>
  <si>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</si>
  <si>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</si>
  <si>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</si>
  <si>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</si>
  <si>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</si>
  <si>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</si>
  <si>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</si>
  <si>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</si>
  <si>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</si>
  <si>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</si>
  <si>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</si>
  <si>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</si>
  <si>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</si>
  <si>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</si>
  <si>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</si>
  <si>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</si>
  <si>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</si>
  <si>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</si>
  <si>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</si>
  <si>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</si>
  <si>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</si>
  <si>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</si>
  <si>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</si>
  <si>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</si>
  <si>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</si>
  <si>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</si>
  <si>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</si>
  <si>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</si>
  <si>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</si>
  <si>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</si>
  <si>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</si>
  <si>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</si>
  <si>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</si>
  <si>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</si>
  <si>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</si>
  <si>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</si>
  <si>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</si>
  <si>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</si>
  <si>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</si>
  <si>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</si>
  <si>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</si>
  <si>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</si>
  <si>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</si>
  <si>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</si>
  <si>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</si>
  <si>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</si>
  <si>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</si>
  <si>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</si>
  <si>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</si>
  <si>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</si>
  <si>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</si>
  <si>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</si>
  <si>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</si>
  <si>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</si>
  <si>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</si>
  <si>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</si>
  <si>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</si>
  <si>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</si>
  <si>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</si>
  <si>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</si>
  <si>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</si>
  <si>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</si>
  <si>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</si>
  <si>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</si>
  <si>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</si>
  <si>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</si>
  <si>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</si>
  <si>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</si>
  <si>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</si>
  <si>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</si>
  <si>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</si>
  <si>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</si>
  <si>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</si>
  <si>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</si>
  <si>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</si>
  <si>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</si>
  <si>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</si>
  <si>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</si>
  <si>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</si>
  <si>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</si>
  <si>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</si>
  <si>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</si>
  <si>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</si>
  <si>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</si>
  <si>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</si>
  <si>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</si>
  <si>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</si>
  <si>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</si>
  <si>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</si>
  <si>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</si>
  <si>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</si>
  <si>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</si>
  <si>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</si>
  <si>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</si>
  <si>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</si>
  <si>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</si>
  <si>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</si>
  <si>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</si>
  <si>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</si>
  <si>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</si>
  <si>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</si>
  <si>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</si>
  <si>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</si>
  <si>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</si>
  <si>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</si>
  <si>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</si>
  <si>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</si>
  <si>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</si>
  <si>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</si>
  <si>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</si>
  <si>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</si>
  <si>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</si>
  <si>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</si>
  <si>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</si>
  <si>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</si>
  <si>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</si>
  <si>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</si>
  <si>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</si>
  <si>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</si>
  <si>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</si>
  <si>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</si>
  <si>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</si>
  <si>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</si>
  <si>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</si>
  <si>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</si>
  <si>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</si>
  <si>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</si>
  <si>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</si>
  <si>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</si>
  <si>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</si>
  <si>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</si>
  <si>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</si>
  <si>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</si>
  <si>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</si>
  <si>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</si>
  <si>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</si>
  <si>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</si>
  <si>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</si>
  <si>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</si>
  <si>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</si>
  <si>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</si>
  <si>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</si>
  <si>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</si>
  <si>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</si>
  <si>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</si>
  <si>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</si>
  <si>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</si>
  <si>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</si>
  <si>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</si>
  <si>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</si>
  <si>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</si>
  <si>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</si>
  <si>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</si>
  <si>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</si>
  <si>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</si>
  <si>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</si>
  <si>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</si>
  <si>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</si>
  <si>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</si>
  <si>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</si>
  <si>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</si>
  <si>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</si>
  <si>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</si>
  <si>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</si>
  <si>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</si>
  <si>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</si>
  <si>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</si>
  <si>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</si>
  <si>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</si>
  <si>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</si>
  <si>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</si>
  <si>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</si>
  <si>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</si>
  <si>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</si>
  <si>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</si>
  <si>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</si>
  <si>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</si>
  <si>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</si>
  <si>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</si>
  <si>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</si>
  <si>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</si>
  <si>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</si>
  <si>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</si>
  <si>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</si>
  <si>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</si>
  <si>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</si>
  <si>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</si>
  <si>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</si>
  <si>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</si>
  <si>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</si>
  <si>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</si>
  <si>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</si>
  <si>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</si>
  <si>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</si>
  <si>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</si>
  <si>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</si>
  <si>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</si>
  <si>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</si>
  <si>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</si>
  <si>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</si>
  <si>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</si>
  <si>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</si>
  <si>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</si>
  <si>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</si>
  <si>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</si>
  <si>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</si>
  <si>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</si>
  <si>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</si>
  <si>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</si>
  <si>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</si>
  <si>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</si>
  <si>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</si>
  <si>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</si>
  <si>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</si>
  <si>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</si>
  <si>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</si>
  <si>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</si>
  <si>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</si>
  <si>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</si>
  <si>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</si>
  <si>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</si>
  <si>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</si>
  <si>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</si>
  <si>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</si>
  <si>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</si>
  <si>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</si>
  <si>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</si>
  <si>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</si>
  <si>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</si>
  <si>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</si>
  <si>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</si>
  <si>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</si>
  <si>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</si>
  <si>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</si>
  <si>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</si>
  <si>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</si>
  <si>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</si>
  <si>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</si>
  <si>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</si>
  <si>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</si>
  <si>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</si>
  <si>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</si>
  <si>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</si>
  <si>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</si>
  <si>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</si>
  <si>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</si>
  <si>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</si>
  <si>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</si>
  <si>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</si>
  <si>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</si>
  <si>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</si>
  <si>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</si>
  <si>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</si>
  <si>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</si>
  <si>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</si>
  <si>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</si>
  <si>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</si>
  <si>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</si>
  <si>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</si>
  <si>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</si>
  <si>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</si>
  <si>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</si>
  <si>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</si>
  <si>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</si>
  <si>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</si>
  <si>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</si>
  <si>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</si>
  <si>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</si>
  <si>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</si>
  <si>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</si>
  <si>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</si>
  <si>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</si>
  <si>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</si>
  <si>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</si>
  <si>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</si>
  <si>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</si>
  <si>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</si>
  <si>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</si>
  <si>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</si>
  <si>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</si>
  <si>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</si>
  <si>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</si>
  <si>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</si>
  <si>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</si>
  <si>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</si>
  <si>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</si>
  <si>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</si>
  <si>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</si>
  <si>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</si>
  <si>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</si>
  <si>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</si>
  <si>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</si>
  <si>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</si>
  <si>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</si>
  <si>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</si>
  <si>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</si>
  <si>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</si>
  <si>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</si>
  <si>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</si>
  <si>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</si>
  <si>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</si>
  <si>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</si>
  <si>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</si>
  <si>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</si>
  <si>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</si>
  <si>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</si>
  <si>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</si>
  <si>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</si>
  <si>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</si>
  <si>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</si>
  <si>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</si>
  <si>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</si>
  <si>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</si>
  <si>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</si>
  <si>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</si>
  <si>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</si>
  <si>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</si>
  <si>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</si>
  <si>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</si>
  <si>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</si>
  <si>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</si>
  <si>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</si>
  <si>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</si>
  <si>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</si>
  <si>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</si>
  <si>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</si>
  <si>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</si>
  <si>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</si>
  <si>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</si>
  <si>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</si>
  <si>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</si>
  <si>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</si>
  <si>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</si>
  <si>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</si>
  <si>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</si>
  <si>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</si>
  <si>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</si>
  <si>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</si>
  <si>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</si>
  <si>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</si>
  <si>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</si>
  <si>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</si>
  <si>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</si>
  <si>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</si>
  <si>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</si>
  <si>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</si>
  <si>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</si>
  <si>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</si>
  <si>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</si>
  <si>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</si>
  <si>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</si>
  <si>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</si>
  <si>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</si>
  <si>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</si>
  <si>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</si>
  <si>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</si>
  <si>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</si>
  <si>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</si>
  <si>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</si>
  <si>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</si>
  <si>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</si>
  <si>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</si>
  <si>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</si>
  <si>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</si>
  <si>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</si>
  <si>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</si>
  <si>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</si>
  <si>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</si>
  <si>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</si>
  <si>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</si>
  <si>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</si>
  <si>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</si>
  <si>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</si>
  <si>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</si>
  <si>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</si>
  <si>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</si>
  <si>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</si>
  <si>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</si>
  <si>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</si>
  <si>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</si>
  <si>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</si>
  <si>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</si>
  <si>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</si>
  <si>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</si>
  <si>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</si>
  <si>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</si>
  <si>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</si>
  <si>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</si>
  <si>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</si>
  <si>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</si>
  <si>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</si>
  <si>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</si>
  <si>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</si>
  <si>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</si>
  <si>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</si>
  <si>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</si>
  <si>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</si>
  <si>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</si>
  <si>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</si>
  <si>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</si>
  <si>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</si>
  <si>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</si>
  <si>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</si>
  <si>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</si>
  <si>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</si>
  <si>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</si>
  <si>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</si>
  <si>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</si>
  <si>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</si>
  <si>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</si>
  <si>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</si>
  <si>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</si>
  <si>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</si>
  <si>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</si>
  <si>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</si>
  <si>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</si>
  <si>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</si>
  <si>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</si>
  <si>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</si>
  <si>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</si>
  <si>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</si>
  <si>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</si>
  <si>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</si>
  <si>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</si>
  <si>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</si>
  <si>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</si>
  <si>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</si>
  <si>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</si>
  <si>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</si>
  <si>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</si>
  <si>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</si>
  <si>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</si>
  <si>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</si>
  <si>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</si>
  <si>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</si>
  <si>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</si>
  <si>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</si>
  <si>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</si>
  <si>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</si>
  <si>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</si>
  <si>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</si>
  <si>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</si>
  <si>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</si>
  <si>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</si>
  <si>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</si>
  <si>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</si>
  <si>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</si>
  <si>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</si>
  <si>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</si>
  <si>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</si>
  <si>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</si>
  <si>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</si>
  <si>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</si>
  <si>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</si>
  <si>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</si>
  <si>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</si>
  <si>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</si>
  <si>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</si>
  <si>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</si>
  <si>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</si>
  <si>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</si>
  <si>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</si>
  <si>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</si>
  <si>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</si>
  <si>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</si>
  <si>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</si>
  <si>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</si>
  <si>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</si>
  <si>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</si>
  <si>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</si>
  <si>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</si>
  <si>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</si>
  <si>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</si>
  <si>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</si>
  <si>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</si>
  <si>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</si>
  <si>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</si>
  <si>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</si>
  <si>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</si>
  <si>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</si>
  <si>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</si>
  <si>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</si>
  <si>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</si>
  <si>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</si>
  <si>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</si>
  <si>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</si>
  <si>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</si>
  <si>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</si>
  <si>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</si>
  <si>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</si>
  <si>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</si>
  <si>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</si>
  <si>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</si>
  <si>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</si>
  <si>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</si>
  <si>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</si>
  <si>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</si>
  <si>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</si>
  <si>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</si>
  <si>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</si>
  <si>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</si>
  <si>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</si>
  <si>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</si>
  <si>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</si>
  <si>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</si>
  <si>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</si>
  <si>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</si>
  <si>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</si>
  <si>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</si>
  <si>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</si>
  <si>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</si>
  <si>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</si>
  <si>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</si>
  <si>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</si>
  <si>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</si>
  <si>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</si>
  <si>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</si>
  <si>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</si>
  <si>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</si>
  <si>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</si>
  <si>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</si>
  <si>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</si>
  <si>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</si>
  <si>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</si>
  <si>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</si>
  <si>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</si>
  <si>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</si>
  <si>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</si>
  <si>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</si>
  <si>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</si>
  <si>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</si>
  <si>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</si>
  <si>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</si>
  <si>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</si>
  <si>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</si>
  <si>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</si>
  <si>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</si>
  <si>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</si>
  <si>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</si>
  <si>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</si>
  <si>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</si>
  <si>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</si>
  <si>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</si>
  <si>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</si>
  <si>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</si>
  <si>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</si>
  <si>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</si>
  <si>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</si>
  <si>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</si>
  <si>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</si>
  <si>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</si>
  <si>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</si>
  <si>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</si>
  <si>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</si>
  <si>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</si>
  <si>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</si>
  <si>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</si>
  <si>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</si>
  <si>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</si>
  <si>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</si>
  <si>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</si>
  <si>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</si>
  <si>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</si>
  <si>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</si>
  <si>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</si>
  <si>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</si>
  <si>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</si>
  <si>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</si>
  <si>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</si>
  <si>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</si>
  <si>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</si>
  <si>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</si>
  <si>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</si>
  <si>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</si>
  <si>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</si>
  <si>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</si>
  <si>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</si>
  <si>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</si>
  <si>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</si>
  <si>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</si>
  <si>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</si>
  <si>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</si>
  <si>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</si>
  <si>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</si>
  <si>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</si>
  <si>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</si>
  <si>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</si>
  <si>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</si>
  <si>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</si>
  <si>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</si>
  <si>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</si>
  <si>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</si>
  <si>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</si>
  <si>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</si>
  <si>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</si>
  <si>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</si>
  <si>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</si>
  <si>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</si>
  <si>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</si>
  <si>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</si>
  <si>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</si>
  <si>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</si>
  <si>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</si>
  <si>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</si>
  <si>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</si>
  <si>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</si>
  <si>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</si>
  <si>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</si>
  <si>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</si>
  <si>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</si>
  <si>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</si>
  <si>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</si>
  <si>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</si>
  <si>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</si>
  <si>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</si>
  <si>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</si>
  <si>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</si>
  <si>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</si>
  <si>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</si>
  <si>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</si>
  <si>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</si>
  <si>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</si>
  <si>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</si>
  <si>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</si>
  <si>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</si>
  <si>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</si>
  <si>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</si>
  <si>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</si>
  <si>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</si>
  <si>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</si>
  <si>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</si>
  <si>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</si>
  <si>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</si>
  <si>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</si>
  <si>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</si>
  <si>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</si>
  <si>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</si>
  <si>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</si>
  <si>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</si>
  <si>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</si>
  <si>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</si>
  <si>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</si>
  <si>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</si>
  <si>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</si>
  <si>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</si>
  <si>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</si>
  <si>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</si>
  <si>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</si>
  <si>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</si>
  <si>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</si>
  <si>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</si>
  <si>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</si>
  <si>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</si>
  <si>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</si>
  <si>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</si>
  <si>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</si>
  <si>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</si>
  <si>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</si>
  <si>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</si>
  <si>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</si>
  <si>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</si>
  <si>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</si>
  <si>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</si>
  <si>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</si>
  <si>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</si>
  <si>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</si>
  <si>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</si>
  <si>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</si>
  <si>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</si>
  <si>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</si>
  <si>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</si>
  <si>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</si>
  <si>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</si>
  <si>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</si>
  <si>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</si>
  <si>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</si>
  <si>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</si>
  <si>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</si>
  <si>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</si>
  <si>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</si>
  <si>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</si>
  <si>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</si>
  <si>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</si>
  <si>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</si>
  <si>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</si>
  <si>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</si>
  <si>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</si>
  <si>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</si>
  <si>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</si>
  <si>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</si>
  <si>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</si>
  <si>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</si>
  <si>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</si>
  <si>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</si>
  <si>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</si>
  <si>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</si>
  <si>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</si>
  <si>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</si>
  <si>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</si>
  <si>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</si>
  <si>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</si>
  <si>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</si>
  <si>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</si>
  <si>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</si>
  <si>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</si>
  <si>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</si>
  <si>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</si>
  <si>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</si>
  <si>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</si>
  <si>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</si>
  <si>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</si>
  <si>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</si>
  <si>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</si>
  <si>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</si>
  <si>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</si>
  <si>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</si>
  <si>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</si>
  <si>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</si>
  <si>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</si>
  <si>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</si>
  <si>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</si>
  <si>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</si>
  <si>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</si>
  <si>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</si>
  <si>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</si>
  <si>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</si>
  <si>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</si>
  <si>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</si>
  <si>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</si>
  <si>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</si>
  <si>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</si>
  <si>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</si>
  <si>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</si>
  <si>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</si>
  <si>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</si>
  <si>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</si>
  <si>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</si>
  <si>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</si>
  <si>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</si>
  <si>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</si>
  <si>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</si>
  <si>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</si>
  <si>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</si>
  <si>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</si>
  <si>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</si>
  <si>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</si>
  <si>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</si>
  <si>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</si>
  <si>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</si>
  <si>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</si>
  <si>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</si>
  <si>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</si>
  <si>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</si>
  <si>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</si>
  <si>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</si>
  <si>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</si>
  <si>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</si>
  <si>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</si>
  <si>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</si>
  <si>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</si>
  <si>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</si>
  <si>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</si>
  <si>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</si>
  <si>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</si>
  <si>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</si>
  <si>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</si>
  <si>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</si>
  <si>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</si>
  <si>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</si>
  <si>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</si>
  <si>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</si>
  <si>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</si>
  <si>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</si>
  <si>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</si>
  <si>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</si>
  <si>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</si>
  <si>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</si>
  <si>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</si>
  <si>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</si>
  <si>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</si>
  <si>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</si>
  <si>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</si>
  <si>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</si>
  <si>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</si>
  <si>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</si>
  <si>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</si>
  <si>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</si>
  <si>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</si>
  <si>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</si>
  <si>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</si>
  <si>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</si>
  <si>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</si>
  <si>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</si>
  <si>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</si>
  <si>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</si>
  <si>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</si>
  <si>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</si>
  <si>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</si>
  <si>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</si>
  <si>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</si>
  <si>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</si>
  <si>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</si>
  <si>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</si>
  <si>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</si>
  <si>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</si>
  <si>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</si>
  <si>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</si>
  <si>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</si>
  <si>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</si>
  <si>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</si>
  <si>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</si>
  <si>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</si>
  <si>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</si>
  <si>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</si>
  <si>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</si>
  <si>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</si>
  <si>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</si>
  <si>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</si>
  <si>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</si>
  <si>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</si>
  <si>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</si>
  <si>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</si>
  <si>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</si>
  <si>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</si>
  <si>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</si>
  <si>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</si>
  <si>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</si>
  <si>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</si>
  <si>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</si>
  <si>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</si>
  <si>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</si>
  <si>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</si>
  <si>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</si>
  <si>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</si>
  <si>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</si>
  <si>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</si>
  <si>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</si>
  <si>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</si>
  <si>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</si>
  <si>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</si>
  <si>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</si>
  <si>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</si>
  <si>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</si>
  <si>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</si>
  <si>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</si>
  <si>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</si>
  <si>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</si>
  <si>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</si>
  <si>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</si>
  <si>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</si>
  <si>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</si>
  <si>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</si>
  <si>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</si>
  <si>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</si>
  <si>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</si>
  <si>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</si>
  <si>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</si>
  <si>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</si>
  <si>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</si>
  <si>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</si>
  <si>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</si>
  <si>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</si>
  <si>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</si>
  <si>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</si>
  <si>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</si>
  <si>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</si>
  <si>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</si>
  <si>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</si>
  <si>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</si>
  <si>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</si>
  <si>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</si>
  <si>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</si>
  <si>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</si>
  <si>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</si>
  <si>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</si>
  <si>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</si>
  <si>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</si>
  <si>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</si>
  <si>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</si>
  <si>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</si>
  <si>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</si>
  <si>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</si>
  <si>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</si>
  <si>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</si>
  <si>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</si>
  <si>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</si>
  <si>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</si>
  <si>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</si>
  <si>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</si>
  <si>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</si>
  <si>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</si>
  <si>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</si>
  <si>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</si>
  <si>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</si>
  <si>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</si>
  <si>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</si>
  <si>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</si>
  <si>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</si>
  <si>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</si>
  <si>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</si>
  <si>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</si>
  <si>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</si>
  <si>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</si>
  <si>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</si>
  <si>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</si>
  <si>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</si>
  <si>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</si>
  <si>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</si>
  <si>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</si>
  <si>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</si>
  <si>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</si>
  <si>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</si>
  <si>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</si>
  <si>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</si>
  <si>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</si>
  <si>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</si>
  <si>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</si>
  <si>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</si>
  <si>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</si>
  <si>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</si>
  <si>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</si>
  <si>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</si>
  <si>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</si>
  <si>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</si>
  <si>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</si>
  <si>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</si>
  <si>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</si>
  <si>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</si>
  <si>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</si>
  <si>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</si>
  <si>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</si>
  <si>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</si>
  <si>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</si>
  <si>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</si>
  <si>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</si>
  <si>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</si>
  <si>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</si>
  <si>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</si>
  <si>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</si>
  <si>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</si>
  <si>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</si>
  <si>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</si>
  <si>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</si>
  <si>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</si>
  <si>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</si>
  <si>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</si>
  <si>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</si>
  <si>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</si>
  <si>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</si>
  <si>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</si>
  <si>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</si>
  <si>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</si>
  <si>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</si>
  <si>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</si>
  <si>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</si>
  <si>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</si>
  <si>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</si>
  <si>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</si>
  <si>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</si>
  <si>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</si>
  <si>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</si>
  <si>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</si>
  <si>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</si>
  <si>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</si>
  <si>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</si>
  <si>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</si>
  <si>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</si>
  <si>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</si>
  <si>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</si>
  <si>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</si>
  <si>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</si>
  <si>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</si>
  <si>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</si>
  <si>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</si>
  <si>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</si>
  <si>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</si>
  <si>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</si>
  <si>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</si>
  <si>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</si>
  <si>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</si>
  <si>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</si>
  <si>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</si>
  <si>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</si>
  <si>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</si>
  <si>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</si>
  <si>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</si>
  <si>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</si>
  <si>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</si>
  <si>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</si>
  <si>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</si>
  <si>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</si>
  <si>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</si>
  <si>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</si>
  <si>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</si>
  <si>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</si>
  <si>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</si>
  <si>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</si>
  <si>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</si>
  <si>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</si>
  <si>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</si>
  <si>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</si>
  <si>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</si>
  <si>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</si>
  <si>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</si>
  <si>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</si>
  <si>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</si>
  <si>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</si>
  <si>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</si>
  <si>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</si>
  <si>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</si>
  <si>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</si>
  <si>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</si>
  <si>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</si>
  <si>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</si>
  <si>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</si>
  <si>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</si>
  <si>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</si>
  <si>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</si>
  <si>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</si>
  <si>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</si>
  <si>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</si>
  <si>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</si>
  <si>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</si>
  <si>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</si>
  <si>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</si>
  <si>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</si>
  <si>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</si>
  <si>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</si>
  <si>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</si>
  <si>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</si>
  <si>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</si>
  <si>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</si>
  <si>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</si>
  <si>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</si>
  <si>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</si>
  <si>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</si>
  <si>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</si>
  <si>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</si>
  <si>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</si>
  <si>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</si>
  <si>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</si>
  <si>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</si>
  <si>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</si>
  <si>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</si>
  <si>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</si>
  <si>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</si>
  <si>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</si>
  <si>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</si>
  <si>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</si>
  <si>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</si>
  <si>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</si>
  <si>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</si>
  <si>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</si>
  <si>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</si>
  <si>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</si>
  <si>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</si>
  <si>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</si>
  <si>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</si>
  <si>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</si>
  <si>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</si>
  <si>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</si>
  <si>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</si>
  <si>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</si>
  <si>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</si>
  <si>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</si>
  <si>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</si>
  <si>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</si>
  <si>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</si>
  <si>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</si>
  <si>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</si>
  <si>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</si>
  <si>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</si>
  <si>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</si>
  <si>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</si>
  <si>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</si>
  <si>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</si>
  <si>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</si>
  <si>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</si>
  <si>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</si>
  <si>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</si>
  <si>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</si>
  <si>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</si>
  <si>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</si>
  <si>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</si>
  <si>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</si>
  <si>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</si>
  <si>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</si>
  <si>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</si>
  <si>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</si>
  <si>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</si>
  <si>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</si>
  <si>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</si>
  <si>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</si>
  <si>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</si>
  <si>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</si>
  <si>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</si>
  <si>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</si>
  <si>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</si>
  <si>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</si>
  <si>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</si>
  <si>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</si>
  <si>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</si>
  <si>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</si>
  <si>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</si>
  <si>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</si>
  <si>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</si>
  <si>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</si>
  <si>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</si>
  <si>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</si>
  <si>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</si>
  <si>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</si>
  <si>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</si>
  <si>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</si>
  <si>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</si>
  <si>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</si>
  <si>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</si>
  <si>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</si>
  <si>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</si>
  <si>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</si>
  <si>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</si>
  <si>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</si>
  <si>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</si>
  <si>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</si>
  <si>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</si>
  <si>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</si>
  <si>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</si>
  <si>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</si>
  <si>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</si>
  <si>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</si>
  <si>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</si>
  <si>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</si>
  <si>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</si>
  <si>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</si>
  <si>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</si>
  <si>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</si>
  <si>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</si>
  <si>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</si>
  <si>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</si>
  <si>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</si>
  <si>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</si>
  <si>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</si>
  <si>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</si>
  <si>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</si>
  <si>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</si>
  <si>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</si>
  <si>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</si>
  <si>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</si>
  <si>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</si>
  <si>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</si>
  <si>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</si>
  <si>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</si>
  <si>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</si>
  <si>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</si>
  <si>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</si>
  <si>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</si>
  <si>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</si>
  <si>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</si>
  <si>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</si>
  <si>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</si>
  <si>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</si>
  <si>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</si>
  <si>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</si>
  <si>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</si>
  <si>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</si>
  <si>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</si>
  <si>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</si>
  <si>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</si>
  <si>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</si>
  <si>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</si>
  <si>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</si>
  <si>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</si>
  <si>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</si>
  <si>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</si>
  <si>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</si>
  <si>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</si>
  <si>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</si>
  <si>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</si>
  <si>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</si>
  <si>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</si>
  <si>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</si>
  <si>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</si>
  <si>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</si>
  <si>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</si>
  <si>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</si>
  <si>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</si>
  <si>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</si>
  <si>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</si>
  <si>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</si>
  <si>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</si>
  <si>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</si>
  <si>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</si>
  <si>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</si>
  <si>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</si>
  <si>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</si>
  <si>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</si>
  <si>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</si>
  <si>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</si>
  <si>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</si>
  <si>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</si>
  <si>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</si>
  <si>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</si>
  <si>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</si>
  <si>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</si>
  <si>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</si>
  <si>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</si>
  <si>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</si>
  <si>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</si>
  <si>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</si>
  <si>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</si>
  <si>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</si>
  <si>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</si>
  <si>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</si>
  <si>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</si>
  <si>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</si>
  <si>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</si>
  <si>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</si>
  <si>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</si>
  <si>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</si>
  <si>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</si>
  <si>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</si>
  <si>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</si>
  <si>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</si>
  <si>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</si>
  <si>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</si>
  <si>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</si>
  <si>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</si>
  <si>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</si>
  <si>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</si>
  <si>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</si>
  <si>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</si>
  <si>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</si>
  <si>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</si>
  <si>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</si>
  <si>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</si>
  <si>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</si>
  <si>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</si>
  <si>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</si>
  <si>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</si>
  <si>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</si>
  <si>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</si>
  <si>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</si>
  <si>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</si>
  <si>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</si>
  <si>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</si>
  <si>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</si>
  <si>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</si>
  <si>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</si>
  <si>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</si>
  <si>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</si>
  <si>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</si>
  <si>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</si>
  <si>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</si>
  <si>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</si>
  <si>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</si>
  <si>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</si>
  <si>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</si>
  <si>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</si>
  <si>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</si>
  <si>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</si>
  <si>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</si>
  <si>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</si>
  <si>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</si>
  <si>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</si>
  <si>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</si>
  <si>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</si>
  <si>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</si>
  <si>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</si>
  <si>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</si>
  <si>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</si>
  <si>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</si>
  <si>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</si>
  <si>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</si>
  <si>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</si>
  <si>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</si>
  <si>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</si>
  <si>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</si>
  <si>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</si>
  <si>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</si>
  <si>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</si>
  <si>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</si>
  <si>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</si>
  <si>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</si>
  <si>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</si>
  <si>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</si>
  <si>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</si>
  <si>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</si>
  <si>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</si>
  <si>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</si>
  <si>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</si>
  <si>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</si>
  <si>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</si>
  <si>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</si>
  <si>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</si>
  <si>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</si>
  <si>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</si>
  <si>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</si>
  <si>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</si>
  <si>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</si>
  <si>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</si>
  <si>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</si>
  <si>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</si>
  <si>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</si>
  <si>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</si>
  <si>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</si>
  <si>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</si>
  <si>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</si>
  <si>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</si>
  <si>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</si>
  <si>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</si>
  <si>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</si>
  <si>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</si>
  <si>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</si>
  <si>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</si>
  <si>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</si>
  <si>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</si>
  <si>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</si>
  <si>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</si>
  <si>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</si>
  <si>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</si>
  <si>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</si>
  <si>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</si>
  <si>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</si>
  <si>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</si>
  <si>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</si>
  <si>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</si>
  <si>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</si>
  <si>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</si>
  <si>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</si>
  <si>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</si>
  <si>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</si>
  <si>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</si>
  <si>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</si>
  <si>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</si>
  <si>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</si>
  <si>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</si>
  <si>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</si>
  <si>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</si>
  <si>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</si>
  <si>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</si>
  <si>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</si>
  <si>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</si>
  <si>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</si>
  <si>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</si>
  <si>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</si>
  <si>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</si>
  <si>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</si>
  <si>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</si>
  <si>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</si>
  <si>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</si>
  <si>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</si>
  <si>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</si>
  <si>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</si>
  <si>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</si>
  <si>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</si>
  <si>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</si>
  <si>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</si>
  <si>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</si>
  <si>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</si>
  <si>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</si>
  <si>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</si>
  <si>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</si>
  <si>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</si>
  <si>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</si>
  <si>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</si>
  <si>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</si>
  <si>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</si>
  <si>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</si>
  <si>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</si>
  <si>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</si>
  <si>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</si>
  <si>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</si>
  <si>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</si>
  <si>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</si>
  <si>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</si>
  <si>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</si>
  <si>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</si>
  <si>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</si>
  <si>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</si>
  <si>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</si>
  <si>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</si>
  <si>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</si>
  <si>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</si>
  <si>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</si>
  <si>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</si>
  <si>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</si>
  <si>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</si>
  <si>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</si>
  <si>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</si>
  <si>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</si>
  <si>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</si>
  <si>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</si>
  <si>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</si>
  <si>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</si>
  <si>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</si>
  <si>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</si>
  <si>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</si>
  <si>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</si>
  <si>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</si>
  <si>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</si>
  <si>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</si>
  <si>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</si>
  <si>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</si>
  <si>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</si>
  <si>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</si>
  <si>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</si>
  <si>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</si>
  <si>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</si>
  <si>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</si>
  <si>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</si>
  <si>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</si>
  <si>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</si>
  <si>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</si>
  <si>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</si>
  <si>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</si>
  <si>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</si>
  <si>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</si>
  <si>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</si>
  <si>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</si>
  <si>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</si>
  <si>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</si>
  <si>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</si>
  <si>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</si>
  <si>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</si>
  <si>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</si>
  <si>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</si>
  <si>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</si>
  <si>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</si>
  <si>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</si>
  <si>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</si>
  <si>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</si>
  <si>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</si>
  <si>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</si>
  <si>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</si>
  <si>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</si>
  <si>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</si>
  <si>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</si>
  <si>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</si>
  <si>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</si>
  <si>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</si>
  <si>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</si>
  <si>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</si>
  <si>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</si>
  <si>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</si>
  <si>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</si>
  <si>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</si>
  <si>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</si>
  <si>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</si>
  <si>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</si>
  <si>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</si>
  <si>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</si>
  <si>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</si>
  <si>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</si>
  <si>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</si>
  <si>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</si>
  <si>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</si>
  <si>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</si>
  <si>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</si>
  <si>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</si>
  <si>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</si>
  <si>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</si>
  <si>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</si>
  <si>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</si>
  <si>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</si>
  <si>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</si>
  <si>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</si>
  <si>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</si>
  <si>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</si>
  <si>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</si>
  <si>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</si>
  <si>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</si>
  <si>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</si>
  <si>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</si>
  <si>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</si>
  <si>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</si>
  <si>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</si>
  <si>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</si>
  <si>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</si>
  <si>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</si>
  <si>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</si>
  <si>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</si>
  <si>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</si>
  <si>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</si>
  <si>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</si>
  <si>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</si>
  <si>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</si>
  <si>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</si>
  <si>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</si>
  <si>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</si>
  <si>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</si>
  <si>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</si>
  <si>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</si>
  <si>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</si>
  <si>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</si>
  <si>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</si>
  <si>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</si>
  <si>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</si>
  <si>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</si>
  <si>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</si>
  <si>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</si>
  <si>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</si>
  <si>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</si>
  <si>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</si>
  <si>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</si>
  <si>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</si>
  <si>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</si>
  <si>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</si>
  <si>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</si>
  <si>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</si>
  <si>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</si>
  <si>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</si>
  <si>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</si>
  <si>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</si>
  <si>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</si>
  <si>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</si>
  <si>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</si>
  <si>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</si>
  <si>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</si>
  <si>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</si>
  <si>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</si>
  <si>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</si>
  <si>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</si>
  <si>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</si>
  <si>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</si>
  <si>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</si>
  <si>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</si>
  <si>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</si>
  <si>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</si>
  <si>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</si>
  <si>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</si>
  <si>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</si>
  <si>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</si>
  <si>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</si>
  <si>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</si>
  <si>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</si>
  <si>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</si>
  <si>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</si>
  <si>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</si>
  <si>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</si>
  <si>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</si>
  <si>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</si>
  <si>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</si>
  <si>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</si>
  <si>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</si>
  <si>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</si>
  <si>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</si>
  <si>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</si>
  <si>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</si>
  <si>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</si>
  <si>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</si>
  <si>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</si>
  <si>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</si>
  <si>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</si>
  <si>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</si>
  <si>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</si>
  <si>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</si>
  <si>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</si>
  <si>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</si>
  <si>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</si>
  <si>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</si>
  <si>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</si>
  <si>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</si>
  <si>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</si>
  <si>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</si>
  <si>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</si>
  <si>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</si>
  <si>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</si>
  <si>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</si>
  <si>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</si>
  <si>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</si>
  <si>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</si>
  <si>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</si>
  <si>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</si>
  <si>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</si>
  <si>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</si>
  <si>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</si>
  <si>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</si>
  <si>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</si>
  <si>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</si>
  <si>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</si>
  <si>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</si>
  <si>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</si>
  <si>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</si>
  <si>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</si>
  <si>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</si>
  <si>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</si>
  <si>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</si>
  <si>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</si>
  <si>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</si>
  <si>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</si>
  <si>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</si>
  <si>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</si>
  <si>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</si>
  <si>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</si>
  <si>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</si>
  <si>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</si>
  <si>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</si>
  <si>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</si>
  <si>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</si>
  <si>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</si>
  <si>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</si>
  <si>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</si>
  <si>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</si>
  <si>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</si>
  <si>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</si>
  <si>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</si>
  <si>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</si>
  <si>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</si>
  <si>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</si>
  <si>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</si>
  <si>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</si>
  <si>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</si>
  <si>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</si>
  <si>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</si>
  <si>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</si>
  <si>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</si>
  <si>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</si>
  <si>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</si>
  <si>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</si>
  <si>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</si>
  <si>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</si>
  <si>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</si>
  <si>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</si>
  <si>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</si>
  <si>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</si>
  <si>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</si>
  <si>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</si>
  <si>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</si>
  <si>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</si>
  <si>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</si>
  <si>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</si>
  <si>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</si>
  <si>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</si>
  <si>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</si>
  <si>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</si>
  <si>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</si>
  <si>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</si>
  <si>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</si>
  <si>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</si>
  <si>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</si>
  <si>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</si>
  <si>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</si>
  <si>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</si>
  <si>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</si>
  <si>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</si>
  <si>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</si>
  <si>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</si>
  <si>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</si>
  <si>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</si>
  <si>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</si>
  <si>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</si>
  <si>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</si>
  <si>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</si>
  <si>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</si>
  <si>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</si>
  <si>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</si>
  <si>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</si>
  <si>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</si>
  <si>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</si>
  <si>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</si>
  <si>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</si>
  <si>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</si>
  <si>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</si>
  <si>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</si>
  <si>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</si>
  <si>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</si>
  <si>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</si>
  <si>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</si>
  <si>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</si>
  <si>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</si>
  <si>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</si>
  <si>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</si>
  <si>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</si>
  <si>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</si>
  <si>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</si>
  <si>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</si>
  <si>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</si>
  <si>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</si>
  <si>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</si>
  <si>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</si>
  <si>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</si>
  <si>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</si>
  <si>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</si>
  <si>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</si>
  <si>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</si>
  <si>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</si>
  <si>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</si>
  <si>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</si>
  <si>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</si>
  <si>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</si>
  <si>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</si>
  <si>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</si>
  <si>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</si>
  <si>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</si>
  <si>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</si>
  <si>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</si>
  <si>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</si>
  <si>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</si>
  <si>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</si>
  <si>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</si>
  <si>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</si>
  <si>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</si>
  <si>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</si>
  <si>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</si>
  <si>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</si>
  <si>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</si>
  <si>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</si>
  <si>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</si>
  <si>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</si>
  <si>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</si>
  <si>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</si>
  <si>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</si>
  <si>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</si>
  <si>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</si>
  <si>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</si>
  <si>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</si>
  <si>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</si>
  <si>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</si>
  <si>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</si>
  <si>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</si>
  <si>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</si>
  <si>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</si>
  <si>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</si>
  <si>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</si>
  <si>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</si>
  <si>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</si>
  <si>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</si>
  <si>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</si>
  <si>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</si>
  <si>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</si>
  <si>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</si>
  <si>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</si>
  <si>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</si>
  <si>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</si>
  <si>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</si>
  <si>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</si>
  <si>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</si>
  <si>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</si>
  <si>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</si>
  <si>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</si>
  <si>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</si>
  <si>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</si>
  <si>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</si>
  <si>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</si>
  <si>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</si>
  <si>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</si>
  <si>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</si>
  <si>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</si>
  <si>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</si>
  <si>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</si>
  <si>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</si>
  <si>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</si>
  <si>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</si>
  <si>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</si>
  <si>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</si>
  <si>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</si>
  <si>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</si>
  <si>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</si>
  <si>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</si>
  <si>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</si>
  <si>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</si>
  <si>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</si>
  <si>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</si>
  <si>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</si>
  <si>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</si>
  <si>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</si>
  <si>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</si>
  <si>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</si>
  <si>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</si>
  <si>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</si>
  <si>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</si>
  <si>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</si>
  <si>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</si>
  <si>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</si>
  <si>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</si>
  <si>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</si>
  <si>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</si>
  <si>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</si>
  <si>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</si>
  <si>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</si>
  <si>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</si>
  <si>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</si>
  <si>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</si>
  <si>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</si>
  <si>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</si>
  <si>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</si>
  <si>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</si>
  <si>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</si>
  <si>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</si>
  <si>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</si>
  <si>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</si>
  <si>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</si>
  <si>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</si>
  <si>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</si>
  <si>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</si>
  <si>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</si>
  <si>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</si>
  <si>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</si>
  <si>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</si>
  <si>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</si>
  <si>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</si>
  <si>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</si>
  <si>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</si>
  <si>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</si>
  <si>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</si>
  <si>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</si>
  <si>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</si>
  <si>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</si>
  <si>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</si>
  <si>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</si>
  <si>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</si>
  <si>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</si>
  <si>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</si>
  <si>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</si>
  <si>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</si>
  <si>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</si>
  <si>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</si>
  <si>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</si>
  <si>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</si>
  <si>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</si>
  <si>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</si>
  <si>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</si>
  <si>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</si>
  <si>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</si>
  <si>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</si>
  <si>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</si>
  <si>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</si>
  <si>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</si>
  <si>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</si>
  <si>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</si>
  <si>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</si>
  <si>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</si>
  <si>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</si>
  <si>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</si>
  <si>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</si>
  <si>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</si>
  <si>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</si>
  <si>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</si>
  <si>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</si>
  <si>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</si>
  <si>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</si>
  <si>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</si>
  <si>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</si>
  <si>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</si>
  <si>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</si>
  <si>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</si>
  <si>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</si>
  <si>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</si>
  <si>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</si>
  <si>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</si>
  <si>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</si>
  <si>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</si>
  <si>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</si>
  <si>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</si>
  <si>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</si>
  <si>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</si>
  <si>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</si>
  <si>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</si>
  <si>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</si>
  <si>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</si>
  <si>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</si>
  <si>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</si>
  <si>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</si>
  <si>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</si>
  <si>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</si>
  <si>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</si>
  <si>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</si>
  <si>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</si>
  <si>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</si>
  <si>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</si>
  <si>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</si>
  <si>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</si>
  <si>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</si>
  <si>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</si>
  <si>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</si>
  <si>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</si>
  <si>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</si>
  <si>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</si>
  <si>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</si>
  <si>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</si>
  <si>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</si>
  <si>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</si>
  <si>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</si>
  <si>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</si>
  <si>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</si>
  <si>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</si>
  <si>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</si>
  <si>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</si>
  <si>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</si>
  <si>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</si>
  <si>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</si>
  <si>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</si>
  <si>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</si>
  <si>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</si>
  <si>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</si>
  <si>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</si>
  <si>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</si>
  <si>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</si>
  <si>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</si>
  <si>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</si>
  <si>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</si>
  <si>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</si>
  <si>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</si>
  <si>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</si>
  <si>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</si>
  <si>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</si>
  <si>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</si>
  <si>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</si>
  <si>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</si>
  <si>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</si>
  <si>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</si>
  <si>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</si>
  <si>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</si>
  <si>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</si>
  <si>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</si>
  <si>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</si>
  <si>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</si>
  <si>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</si>
  <si>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</si>
  <si>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</si>
  <si>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</si>
  <si>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</si>
  <si>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</si>
  <si>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</si>
  <si>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</si>
  <si>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</si>
  <si>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</si>
  <si>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</si>
  <si>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</si>
  <si>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</si>
  <si>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</si>
  <si>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</si>
  <si>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</si>
  <si>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</si>
  <si>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</si>
  <si>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</si>
  <si>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</si>
  <si>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</si>
  <si>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</si>
  <si>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</si>
  <si>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</si>
  <si>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</si>
  <si>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</si>
  <si>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</si>
  <si>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</si>
  <si>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</si>
  <si>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</si>
  <si>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</si>
  <si>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</si>
  <si>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</si>
  <si>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</si>
  <si>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</si>
  <si>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</si>
  <si>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</si>
  <si>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</si>
  <si>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</si>
  <si>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</si>
  <si>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</si>
  <si>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</si>
  <si>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</si>
  <si>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</si>
  <si>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</si>
  <si>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</si>
  <si>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</si>
  <si>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</si>
  <si>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</si>
  <si>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</si>
  <si>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</si>
  <si>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</si>
  <si>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</si>
  <si>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</si>
  <si>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</si>
  <si>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</si>
  <si>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</si>
  <si>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</si>
  <si>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</si>
  <si>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</si>
  <si>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</si>
  <si>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</si>
  <si>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</si>
  <si>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</si>
  <si>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</si>
  <si>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</si>
  <si>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</si>
  <si>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</si>
  <si>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</si>
  <si>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</si>
  <si>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</si>
  <si>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</si>
  <si>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</si>
  <si>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</si>
  <si>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</si>
  <si>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</si>
  <si>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</si>
  <si>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</si>
  <si>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</si>
  <si>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</si>
  <si>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</si>
  <si>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</si>
  <si>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</si>
  <si>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</si>
  <si>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</si>
  <si>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</si>
  <si>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</si>
  <si>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</si>
  <si>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</si>
  <si>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</si>
  <si>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</si>
  <si>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</si>
  <si>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</si>
  <si>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</si>
  <si>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</si>
  <si>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</si>
  <si>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</si>
  <si>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</si>
  <si>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</si>
  <si>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</si>
  <si>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</si>
  <si>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</si>
  <si>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</si>
  <si>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</si>
  <si>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</si>
  <si>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</si>
  <si>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</si>
  <si>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</si>
  <si>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</si>
  <si>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</si>
  <si>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</si>
  <si>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</si>
  <si>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</si>
  <si>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</si>
  <si>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</si>
  <si>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</si>
  <si>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</si>
  <si>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</si>
  <si>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</si>
  <si>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</si>
  <si>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</si>
  <si>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</si>
  <si>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</si>
  <si>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</si>
  <si>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</si>
  <si>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</si>
  <si>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</si>
  <si>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</si>
  <si>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</si>
  <si>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</si>
  <si>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</si>
  <si>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</si>
  <si>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</si>
  <si>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</si>
  <si>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</si>
  <si>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</si>
  <si>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</si>
  <si>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</si>
  <si>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</si>
  <si>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</si>
  <si>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</si>
  <si>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</si>
  <si>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</si>
  <si>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</si>
  <si>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</si>
  <si>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</si>
  <si>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</si>
  <si>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</si>
  <si>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</si>
  <si>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</si>
  <si>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</si>
  <si>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</si>
  <si>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</si>
  <si>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</si>
  <si>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</si>
  <si>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</si>
  <si>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</si>
  <si>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</si>
  <si>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</si>
  <si>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</si>
  <si>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</si>
  <si>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</si>
  <si>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</si>
  <si>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</si>
  <si>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</si>
  <si>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</si>
  <si>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</si>
  <si>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</si>
  <si>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</si>
  <si>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</si>
  <si>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</si>
  <si>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</si>
  <si>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</si>
  <si>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</si>
  <si>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</si>
  <si>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</si>
  <si>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</si>
  <si>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</si>
  <si>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</si>
  <si>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</si>
  <si>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</si>
  <si>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</si>
  <si>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</si>
  <si>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</si>
  <si>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</si>
  <si>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</si>
  <si>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</si>
  <si>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</si>
  <si>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</si>
  <si>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</si>
  <si>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</si>
  <si>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</si>
  <si>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</si>
  <si>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</si>
  <si>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</si>
  <si>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</si>
  <si>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</si>
  <si>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</si>
  <si>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</si>
  <si>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</si>
  <si>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</si>
  <si>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</si>
  <si>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</si>
  <si>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</si>
  <si>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</si>
  <si>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</si>
  <si>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</si>
  <si>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</si>
  <si>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</si>
  <si>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</si>
  <si>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</si>
  <si>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</si>
  <si>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</si>
  <si>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</si>
  <si>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</si>
  <si>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</si>
  <si>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</si>
  <si>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</si>
  <si>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</si>
  <si>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</si>
  <si>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</si>
  <si>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</si>
  <si>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</si>
  <si>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</si>
  <si>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</si>
  <si>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</si>
  <si>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</si>
  <si>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</si>
  <si>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</si>
  <si>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</si>
  <si>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</si>
  <si>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</si>
  <si>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</si>
  <si>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</si>
  <si>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</si>
  <si>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</si>
  <si>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</si>
  <si>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</si>
  <si>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</si>
  <si>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</si>
  <si>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</si>
  <si>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</si>
  <si>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</si>
  <si>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</si>
  <si>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</si>
  <si>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</si>
  <si>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</si>
  <si>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</si>
  <si>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</si>
  <si>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</si>
  <si>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</si>
  <si>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</si>
  <si>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</si>
  <si>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</si>
  <si>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</si>
  <si>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</si>
  <si>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</si>
  <si>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</si>
  <si>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</si>
  <si>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</si>
  <si>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</si>
  <si>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</si>
  <si>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</si>
  <si>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</si>
  <si>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</si>
  <si>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</si>
  <si>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</si>
  <si>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</si>
  <si>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</si>
  <si>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</si>
  <si>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</si>
  <si>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</si>
  <si>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</si>
  <si>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</si>
  <si>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</si>
  <si>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</si>
  <si>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</si>
  <si>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</si>
  <si>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</si>
  <si>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</si>
  <si>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</si>
  <si>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</si>
  <si>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</si>
  <si>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</si>
  <si>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</si>
  <si>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</si>
  <si>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</si>
  <si>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</si>
  <si>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</si>
  <si>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</si>
  <si>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</si>
  <si>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</si>
  <si>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</si>
  <si>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</si>
  <si>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</si>
  <si>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</si>
  <si>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</si>
  <si>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</si>
  <si>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</si>
  <si>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</si>
  <si>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</si>
  <si>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</si>
  <si>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</si>
  <si>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</si>
  <si>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</si>
  <si>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</si>
  <si>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</si>
  <si>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</si>
  <si>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</si>
  <si>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</si>
  <si>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</si>
  <si>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</si>
  <si>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</si>
  <si>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</si>
  <si>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</si>
  <si>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</si>
  <si>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</si>
  <si>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</si>
  <si>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</si>
  <si>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</si>
  <si>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</si>
  <si>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</si>
  <si>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</si>
  <si>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</si>
  <si>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</si>
  <si>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</si>
  <si>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</si>
  <si>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</si>
  <si>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</si>
  <si>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</si>
  <si>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</si>
  <si>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</si>
  <si>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</si>
  <si>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</si>
  <si>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</si>
  <si>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</si>
  <si>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</si>
  <si>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</si>
  <si>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</si>
  <si>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</si>
  <si>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</si>
  <si>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</si>
  <si>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</si>
  <si>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</si>
  <si>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</si>
  <si>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</si>
  <si>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</si>
  <si>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</si>
  <si>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</si>
  <si>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</si>
  <si>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</si>
  <si>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</si>
  <si>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</si>
  <si>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</si>
  <si>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</si>
  <si>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</si>
  <si>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</si>
  <si>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</si>
  <si>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</si>
  <si>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</si>
  <si>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</si>
  <si>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</si>
  <si>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</si>
  <si>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</si>
  <si>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</si>
  <si>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</si>
  <si>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</si>
  <si>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</si>
  <si>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</si>
  <si>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</si>
  <si>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</si>
  <si>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</si>
  <si>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</si>
  <si>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</si>
  <si>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</si>
  <si>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</si>
  <si>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</si>
  <si>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</si>
  <si>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</si>
  <si>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</si>
  <si>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</si>
  <si>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</si>
  <si>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</si>
  <si>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</si>
  <si>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</si>
  <si>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</si>
  <si>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</si>
  <si>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</si>
  <si>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</si>
  <si>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</si>
  <si>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</si>
  <si>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</si>
  <si>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</si>
  <si>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</si>
  <si>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</si>
  <si>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</si>
  <si>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</si>
  <si>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</si>
  <si>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</si>
  <si>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</si>
  <si>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</si>
  <si>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</si>
  <si>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</si>
  <si>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</si>
  <si>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</si>
  <si>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</si>
  <si>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</si>
  <si>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</si>
  <si>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</si>
  <si>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</si>
  <si>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</si>
  <si>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</si>
  <si>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</si>
  <si>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</si>
  <si>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</si>
  <si>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</si>
  <si>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</si>
  <si>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</si>
  <si>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</si>
  <si>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</si>
  <si>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</si>
  <si>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</si>
  <si>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</si>
  <si>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</si>
  <si>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</si>
  <si>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</si>
  <si>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</si>
  <si>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</si>
  <si>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</si>
  <si>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</si>
  <si>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</si>
  <si>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</si>
  <si>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</si>
  <si>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</si>
  <si>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</si>
  <si>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</si>
  <si>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</si>
  <si>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</si>
  <si>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</si>
  <si>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</si>
  <si>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</si>
  <si>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</si>
  <si>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</si>
  <si>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</si>
  <si>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</si>
  <si>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</si>
  <si>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</si>
  <si>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</si>
  <si>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</si>
  <si>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</si>
  <si>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</si>
  <si>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</si>
  <si>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</si>
  <si>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</si>
  <si>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</si>
  <si>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</si>
  <si>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</si>
  <si>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</si>
  <si>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</si>
  <si>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</si>
  <si>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</si>
  <si>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</si>
  <si>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</si>
  <si>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</si>
  <si>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</si>
  <si>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</si>
  <si>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</si>
  <si>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</si>
  <si>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</si>
  <si>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</si>
  <si>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</si>
  <si>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</si>
  <si>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</si>
  <si>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</si>
  <si>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</si>
  <si>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</si>
  <si>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</si>
  <si>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</si>
  <si>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</si>
  <si>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</si>
  <si>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</si>
  <si>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</si>
  <si>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</si>
  <si>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</si>
  <si>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</si>
  <si>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</si>
  <si>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</si>
  <si>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</si>
  <si>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</si>
  <si>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</si>
  <si>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</si>
  <si>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</si>
  <si>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</si>
  <si>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</si>
  <si>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</si>
  <si>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</si>
  <si>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</si>
  <si>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</si>
  <si>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</si>
  <si>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</si>
  <si>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</si>
  <si>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</si>
  <si>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</si>
  <si>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</si>
  <si>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</si>
  <si>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</si>
  <si>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</si>
  <si>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</si>
  <si>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</si>
  <si>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</si>
  <si>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</si>
  <si>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</si>
  <si>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</si>
  <si>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</si>
  <si>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</si>
  <si>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</si>
  <si>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</si>
  <si>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</si>
  <si>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</si>
  <si>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</si>
  <si>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</si>
  <si>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</si>
  <si>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</si>
  <si>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</si>
  <si>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</si>
  <si>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</si>
  <si>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</si>
  <si>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</si>
  <si>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</si>
  <si>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</si>
  <si>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</si>
  <si>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</si>
  <si>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</si>
  <si>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</si>
  <si>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</si>
  <si>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</si>
  <si>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</si>
  <si>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</si>
  <si>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</si>
  <si>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</si>
  <si>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</si>
  <si>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</si>
  <si>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</si>
  <si>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</si>
  <si>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</si>
  <si>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</si>
  <si>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</si>
  <si>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</si>
  <si>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</si>
  <si>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</si>
  <si>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</si>
  <si>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</si>
  <si>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</si>
  <si>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</si>
  <si>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</si>
  <si>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</si>
  <si>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</si>
  <si>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</si>
  <si>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</si>
  <si>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</si>
  <si>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</si>
  <si>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</si>
  <si>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</si>
  <si>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</si>
  <si>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</si>
  <si>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</si>
  <si>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</si>
  <si>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</si>
  <si>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</si>
  <si>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</si>
  <si>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</si>
  <si>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</si>
  <si>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</si>
  <si>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</si>
  <si>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</si>
  <si>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</si>
  <si>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</si>
  <si>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</si>
  <si>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</si>
  <si>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</si>
  <si>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</si>
  <si>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</si>
  <si>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</si>
  <si>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</si>
  <si>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</si>
  <si>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</si>
  <si>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</si>
  <si>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</si>
  <si>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</si>
  <si>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</si>
  <si>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</si>
  <si>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</si>
  <si>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</si>
  <si>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</si>
  <si>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</si>
  <si>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</si>
  <si>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</si>
  <si>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</si>
  <si>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</si>
  <si>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</si>
  <si>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</si>
  <si>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</si>
  <si>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</si>
  <si>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</si>
  <si>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</si>
  <si>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</si>
  <si>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</si>
  <si>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</si>
  <si>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</si>
  <si>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</si>
  <si>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</si>
  <si>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</si>
  <si>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</si>
  <si>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</si>
  <si>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</si>
  <si>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</si>
  <si>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</si>
  <si>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</si>
  <si>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</si>
  <si>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</si>
  <si>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</si>
  <si>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</si>
  <si>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</si>
  <si>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</si>
  <si>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</si>
  <si>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</si>
  <si>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</si>
  <si>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</si>
  <si>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</si>
  <si>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</si>
  <si>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</si>
  <si>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</si>
  <si>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</si>
  <si>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</si>
  <si>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</si>
  <si>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</si>
  <si>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</si>
  <si>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</si>
  <si>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</si>
  <si>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</si>
  <si>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</si>
  <si>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</si>
  <si>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</si>
  <si>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</si>
  <si>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</si>
  <si>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</si>
  <si>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</si>
  <si>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</si>
  <si>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</si>
  <si>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</si>
  <si>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</si>
  <si>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</si>
  <si>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</si>
  <si>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</si>
  <si>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</si>
  <si>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</si>
  <si>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</si>
  <si>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</si>
  <si>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</si>
  <si>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</si>
  <si>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</si>
  <si>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</si>
  <si>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</si>
  <si>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</si>
  <si>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</si>
  <si>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</si>
  <si>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</si>
  <si>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</si>
  <si>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</si>
  <si>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</si>
  <si>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</si>
  <si>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</si>
  <si>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</si>
  <si>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</si>
  <si>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</si>
  <si>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</si>
  <si>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</si>
  <si>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</si>
  <si>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</si>
  <si>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</si>
  <si>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</si>
  <si>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</si>
  <si>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</si>
  <si>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</si>
  <si>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</si>
  <si>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</si>
  <si>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</si>
  <si>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</si>
  <si>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</si>
  <si>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</si>
  <si>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</si>
  <si>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</si>
  <si>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</si>
  <si>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</si>
  <si>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</si>
  <si>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</si>
  <si>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</si>
  <si>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</si>
  <si>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</si>
  <si>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</si>
  <si>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</si>
  <si>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</si>
  <si>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</si>
  <si>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</si>
  <si>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</si>
  <si>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</si>
  <si>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</si>
  <si>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</si>
  <si>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</si>
  <si>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</si>
  <si>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</si>
  <si>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</si>
  <si>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</si>
  <si>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</si>
  <si>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</si>
  <si>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</si>
  <si>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</si>
  <si>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</si>
  <si>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</si>
  <si>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</si>
  <si>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</si>
  <si>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</si>
  <si>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</si>
  <si>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</si>
  <si>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</si>
  <si>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</si>
  <si>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</si>
  <si>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</si>
  <si>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</si>
  <si>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</si>
  <si>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</si>
  <si>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</si>
  <si>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</si>
  <si>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</si>
  <si>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</si>
  <si>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</si>
  <si>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</si>
  <si>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</si>
  <si>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</si>
  <si>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</si>
  <si>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</si>
  <si>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</si>
  <si>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</si>
  <si>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</si>
  <si>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</si>
  <si>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</si>
  <si>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</si>
  <si>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</si>
  <si>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</si>
  <si>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</si>
  <si>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</si>
  <si>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</si>
  <si>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</si>
  <si>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</si>
  <si>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</si>
  <si>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</si>
  <si>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</si>
  <si>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</si>
  <si>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</si>
  <si>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</si>
  <si>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</si>
  <si>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</si>
  <si>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</si>
  <si>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</si>
  <si>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</si>
  <si>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</si>
  <si>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</si>
  <si>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</si>
  <si>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</si>
  <si>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</si>
  <si>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</si>
  <si>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</si>
  <si>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</si>
  <si>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</si>
  <si>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</si>
  <si>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</si>
  <si>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</si>
  <si>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</si>
  <si>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</si>
  <si>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</si>
  <si>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</si>
  <si>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</si>
  <si>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</si>
  <si>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</si>
  <si>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</si>
  <si>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</si>
  <si>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</si>
  <si>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</si>
  <si>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</si>
  <si>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</si>
  <si>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</si>
  <si>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</si>
  <si>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</si>
  <si>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</si>
  <si>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</si>
  <si>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</si>
  <si>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</si>
  <si>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</si>
  <si>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</si>
  <si>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</si>
  <si>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</si>
  <si>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</si>
  <si>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</si>
  <si>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</si>
  <si>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</si>
  <si>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</si>
  <si>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</si>
  <si>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</si>
  <si>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</si>
  <si>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</si>
  <si>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</si>
  <si>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</si>
  <si>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</si>
  <si>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</si>
  <si>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</si>
  <si>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</si>
  <si>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</si>
  <si>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</si>
  <si>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</si>
  <si>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</si>
  <si>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</si>
  <si>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</si>
  <si>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</si>
  <si>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</si>
  <si>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</si>
  <si>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</si>
  <si>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</si>
  <si>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</si>
  <si>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</si>
  <si>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</si>
  <si>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</si>
  <si>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</si>
  <si>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</si>
  <si>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</si>
  <si>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</si>
  <si>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</si>
  <si>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</si>
  <si>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</si>
  <si>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</si>
  <si>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</si>
  <si>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</si>
  <si>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</si>
  <si>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</si>
  <si>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</si>
  <si>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</si>
  <si>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</si>
  <si>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</si>
  <si>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</si>
  <si>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</si>
  <si>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</si>
  <si>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</si>
  <si>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</si>
  <si>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</si>
  <si>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</si>
  <si>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</si>
  <si>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</si>
  <si>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</si>
  <si>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</si>
  <si>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</si>
  <si>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</si>
  <si>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</si>
  <si>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</si>
  <si>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</si>
  <si>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</si>
  <si>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</si>
  <si>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</si>
  <si>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</si>
  <si>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</si>
  <si>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</si>
  <si>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</si>
  <si>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</si>
  <si>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</si>
  <si>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</si>
  <si>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</si>
  <si>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</si>
  <si>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</si>
  <si>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</si>
  <si>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</si>
  <si>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</si>
  <si>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</si>
  <si>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</si>
  <si>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</si>
  <si>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</si>
  <si>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</si>
  <si>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</si>
  <si>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</si>
  <si>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</si>
  <si>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</si>
  <si>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</si>
  <si>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</si>
  <si>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</si>
  <si>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</si>
  <si>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</si>
  <si>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</si>
  <si>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</si>
  <si>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</si>
  <si>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</si>
  <si>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</si>
  <si>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</si>
  <si>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</si>
  <si>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</si>
  <si>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</si>
  <si>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</si>
  <si>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</si>
  <si>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</si>
  <si>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</si>
  <si>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</si>
  <si>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</si>
  <si>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</si>
  <si>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</si>
  <si>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</si>
  <si>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</si>
  <si>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</si>
  <si>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</si>
  <si>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</si>
  <si>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</si>
  <si>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</si>
  <si>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</si>
  <si>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</si>
  <si>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</si>
  <si>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</si>
  <si>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</si>
  <si>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</si>
  <si>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</si>
  <si>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</si>
  <si>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</si>
  <si>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</si>
  <si>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</si>
  <si>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</si>
  <si>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</si>
  <si>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</si>
  <si>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</si>
  <si>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</si>
  <si>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</si>
  <si>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</si>
  <si>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</si>
  <si>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</si>
  <si>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</si>
  <si>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</si>
  <si>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</si>
  <si>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</si>
  <si>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</si>
  <si>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</si>
  <si>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</si>
  <si>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</si>
  <si>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</si>
  <si>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</si>
  <si>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</si>
  <si>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</si>
  <si>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</si>
  <si>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</si>
  <si>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</si>
  <si>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</si>
  <si>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</si>
  <si>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</si>
  <si>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</si>
  <si>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</si>
  <si>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</si>
  <si>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</si>
  <si>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</si>
  <si>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</si>
  <si>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</si>
  <si>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</si>
  <si>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</si>
  <si>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</si>
  <si>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</si>
  <si>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</si>
  <si>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</si>
  <si>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</si>
  <si>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</si>
  <si>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</si>
  <si>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</si>
  <si>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</si>
  <si>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</si>
  <si>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</si>
  <si>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</si>
  <si>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</si>
  <si>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</si>
  <si>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</si>
  <si>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</si>
  <si>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</si>
  <si>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</si>
  <si>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</si>
  <si>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</si>
  <si>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</si>
  <si>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</si>
  <si>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</si>
  <si>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</si>
  <si>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</si>
  <si>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</si>
  <si>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</si>
  <si>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</si>
  <si>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</si>
  <si>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</si>
  <si>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</si>
  <si>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</si>
  <si>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</si>
  <si>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</si>
  <si>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</si>
  <si>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</si>
  <si>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</si>
  <si>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</si>
  <si>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</si>
  <si>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</si>
  <si>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</si>
  <si>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</si>
  <si>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</si>
  <si>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</si>
  <si>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</si>
  <si>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</si>
  <si>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</si>
  <si>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</si>
  <si>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</si>
  <si>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</si>
  <si>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</si>
  <si>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</si>
  <si>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</si>
  <si>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</si>
  <si>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</si>
  <si>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</si>
  <si>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</si>
  <si>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</si>
  <si>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</si>
  <si>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</si>
  <si>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</si>
  <si>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</si>
  <si>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</si>
  <si>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</si>
  <si>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</si>
  <si>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</si>
  <si>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</si>
  <si>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</si>
  <si>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</si>
  <si>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</si>
  <si>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</si>
  <si>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</si>
  <si>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</si>
  <si>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</si>
  <si>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</si>
  <si>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</si>
  <si>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</si>
  <si>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</si>
  <si>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</si>
  <si>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</si>
  <si>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</si>
  <si>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</si>
  <si>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</si>
  <si>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</si>
  <si>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</si>
  <si>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</si>
  <si>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</si>
  <si>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</si>
  <si>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</si>
  <si>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</si>
  <si>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</si>
  <si>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</si>
  <si>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</si>
  <si>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</si>
  <si>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</si>
  <si>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</si>
  <si>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</si>
  <si>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</si>
  <si>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</si>
  <si>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</si>
  <si>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</si>
  <si>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</si>
  <si>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</si>
  <si>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</si>
  <si>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</si>
  <si>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</si>
  <si>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</si>
  <si>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</si>
  <si>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</si>
  <si>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</si>
  <si>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</si>
  <si>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</si>
  <si>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</si>
  <si>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</si>
  <si>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</si>
  <si>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</si>
  <si>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</si>
  <si>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</si>
  <si>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</si>
  <si>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</si>
  <si>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</si>
  <si>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</si>
  <si>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</si>
  <si>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</si>
  <si>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</si>
  <si>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</si>
  <si>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</si>
  <si>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</si>
  <si>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</si>
  <si>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</si>
  <si>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</si>
  <si>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</si>
  <si>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</si>
  <si>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</si>
  <si>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</si>
  <si>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</si>
  <si>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</si>
  <si>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</si>
  <si>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</si>
  <si>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</si>
  <si>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</si>
  <si>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</si>
  <si>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</si>
  <si>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</si>
  <si>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</si>
  <si>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</si>
  <si>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</si>
  <si>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</si>
  <si>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</si>
  <si>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</si>
  <si>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</si>
  <si>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</si>
  <si>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</si>
  <si>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</si>
  <si>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</si>
  <si>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</si>
  <si>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</si>
  <si>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</si>
  <si>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</si>
  <si>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</si>
  <si>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</si>
  <si>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</si>
  <si>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</si>
  <si>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</si>
  <si>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</si>
  <si>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</si>
  <si>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</si>
  <si>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</si>
  <si>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</si>
  <si>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</si>
  <si>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</si>
  <si>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</si>
  <si>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</si>
  <si>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</si>
  <si>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</si>
  <si>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</si>
  <si>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</si>
  <si>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</si>
  <si>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</si>
  <si>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</si>
  <si>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</si>
  <si>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</si>
  <si>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</si>
  <si>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</si>
  <si>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</si>
  <si>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</si>
  <si>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</si>
  <si>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</si>
  <si>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</si>
  <si>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</si>
  <si>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</si>
  <si>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</si>
  <si>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</si>
  <si>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</si>
  <si>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</si>
  <si>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</si>
  <si>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</si>
  <si>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</si>
  <si>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</si>
  <si>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</si>
  <si>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</si>
  <si>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</si>
  <si>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</si>
  <si>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</si>
  <si>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</si>
  <si>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</si>
  <si>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</si>
  <si>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</si>
  <si>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</si>
  <si>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</si>
  <si>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</si>
  <si>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</si>
  <si>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</si>
  <si>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</si>
  <si>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</si>
  <si>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</si>
  <si>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</si>
  <si>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</si>
  <si>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</si>
  <si>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</si>
  <si>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</si>
  <si>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</si>
  <si>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</si>
  <si>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</si>
  <si>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</si>
  <si>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</si>
  <si>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</si>
  <si>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</si>
  <si>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</si>
  <si>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</si>
  <si>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</si>
  <si>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</si>
  <si>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</si>
  <si>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</si>
  <si>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</si>
  <si>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</si>
  <si>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</si>
  <si>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</si>
  <si>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</si>
  <si>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</si>
  <si>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</si>
  <si>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</si>
  <si>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</si>
  <si>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</si>
  <si>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</si>
  <si>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</si>
  <si>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</si>
  <si>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</si>
  <si>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</si>
  <si>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</si>
  <si>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</si>
  <si>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</si>
  <si>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</si>
  <si>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</si>
  <si>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</si>
  <si>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</si>
  <si>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</si>
  <si>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</si>
  <si>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</si>
  <si>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</si>
  <si>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</si>
  <si>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</si>
  <si>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</si>
  <si>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</si>
  <si>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</si>
  <si>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</si>
  <si>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</si>
  <si>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</si>
  <si>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</si>
  <si>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</si>
  <si>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</si>
  <si>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</si>
  <si>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</si>
  <si>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</si>
  <si>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</si>
  <si>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</si>
  <si>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</si>
  <si>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</si>
  <si>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</si>
  <si>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</si>
  <si>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</si>
  <si>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</si>
  <si>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</si>
  <si>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</si>
  <si>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</si>
  <si>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</si>
  <si>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</si>
  <si>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</si>
  <si>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</si>
  <si>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</si>
  <si>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</si>
  <si>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</si>
  <si>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</si>
  <si>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</si>
  <si>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</si>
  <si>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</si>
  <si>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</si>
  <si>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</si>
  <si>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</si>
  <si>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</si>
  <si>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</si>
  <si>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</si>
  <si>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</si>
  <si>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</si>
  <si>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</si>
  <si>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</si>
  <si>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</si>
  <si>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</si>
  <si>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</si>
  <si>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</si>
  <si>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</si>
  <si>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</si>
  <si>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</si>
  <si>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</si>
  <si>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</si>
  <si>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</si>
  <si>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</si>
  <si>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</si>
  <si>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</si>
  <si>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</si>
  <si>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</si>
  <si>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</si>
  <si>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</si>
  <si>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</si>
  <si>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</si>
  <si>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</si>
  <si>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</si>
  <si>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</si>
  <si>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</si>
  <si>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</si>
  <si>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</si>
  <si>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</si>
  <si>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</si>
  <si>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</si>
  <si>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</si>
  <si>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</si>
  <si>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</si>
  <si>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</si>
  <si>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</si>
  <si>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</si>
  <si>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</si>
  <si>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</si>
  <si>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</si>
  <si>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</si>
  <si>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</si>
  <si>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</si>
  <si>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</si>
  <si>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</si>
  <si>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</si>
  <si>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</si>
  <si>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</si>
  <si>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</si>
  <si>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</si>
  <si>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</si>
  <si>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</si>
  <si>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</si>
  <si>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</si>
  <si>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</si>
  <si>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</si>
  <si>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</si>
  <si>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</si>
  <si>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</si>
  <si>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</si>
  <si>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</si>
  <si>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</si>
  <si>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</si>
  <si>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</si>
  <si>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</si>
  <si>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</si>
  <si>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</si>
  <si>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</si>
  <si>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</si>
  <si>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</si>
  <si>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</si>
  <si>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</si>
  <si>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</si>
  <si>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</si>
  <si>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</si>
  <si>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</si>
  <si>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</si>
  <si>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</si>
  <si>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</si>
  <si>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</si>
  <si>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</si>
  <si>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</si>
  <si>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</si>
  <si>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</si>
  <si>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</si>
  <si>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</si>
  <si>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</si>
  <si>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</si>
  <si>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</si>
  <si>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</si>
  <si>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</si>
  <si>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</si>
  <si>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</si>
  <si>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</si>
  <si>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</si>
  <si>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</si>
  <si>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</si>
  <si>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</si>
  <si>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</si>
  <si>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</si>
  <si>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</si>
  <si>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</si>
  <si>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</si>
  <si>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</si>
  <si>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</si>
  <si>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</si>
  <si>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</si>
  <si>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</si>
  <si>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</si>
  <si>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</si>
  <si>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</si>
  <si>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</si>
  <si>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</si>
  <si>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</si>
  <si>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</si>
  <si>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</si>
  <si>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</si>
  <si>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</si>
  <si>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</si>
  <si>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</si>
  <si>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</si>
  <si>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</si>
  <si>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</si>
  <si>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</si>
  <si>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</si>
  <si>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</si>
  <si>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</si>
  <si>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</si>
  <si>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</si>
  <si>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</si>
  <si>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</si>
  <si>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</si>
  <si>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</si>
  <si>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</si>
  <si>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</si>
  <si>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</si>
  <si>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</si>
  <si>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</si>
  <si>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</si>
  <si>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</si>
  <si>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</si>
  <si>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</si>
  <si>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</si>
  <si>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</si>
  <si>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</si>
  <si>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</si>
  <si>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</si>
  <si>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</si>
  <si>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</si>
  <si>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</si>
  <si>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</si>
  <si>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</si>
  <si>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</si>
  <si>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</si>
  <si>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</si>
  <si>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</si>
  <si>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</si>
  <si>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</si>
  <si>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</si>
  <si>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</si>
  <si>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</si>
  <si>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</si>
  <si>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</si>
  <si>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</si>
  <si>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</si>
  <si>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</si>
  <si>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</si>
  <si>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</si>
  <si>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</si>
  <si>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</si>
  <si>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</si>
  <si>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</si>
  <si>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</si>
  <si>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</si>
  <si>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</si>
  <si>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</si>
  <si>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</si>
  <si>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</si>
  <si>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</si>
  <si>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</si>
  <si>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</si>
  <si>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</si>
  <si>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</si>
  <si>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</si>
  <si>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</si>
  <si>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</si>
  <si>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</si>
  <si>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</si>
  <si>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</si>
  <si>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</si>
  <si>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</si>
  <si>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</si>
  <si>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</si>
  <si>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</si>
  <si>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</si>
  <si>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</si>
  <si>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</si>
  <si>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</si>
  <si>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</si>
  <si>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</si>
  <si>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</si>
  <si>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</si>
  <si>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</si>
  <si>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</si>
  <si>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</si>
  <si>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</si>
  <si>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</si>
  <si>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</si>
  <si>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</si>
  <si>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</si>
  <si>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</si>
  <si>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</si>
  <si>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</si>
  <si>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</si>
  <si>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</si>
  <si>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</si>
  <si>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</si>
  <si>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</si>
  <si>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</si>
  <si>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</si>
  <si>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</si>
  <si>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</si>
  <si>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</si>
  <si>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</si>
  <si>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</si>
  <si>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</si>
  <si>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</si>
  <si>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</si>
  <si>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</si>
  <si>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</si>
  <si>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</si>
  <si>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</si>
  <si>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</si>
  <si>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</si>
  <si>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</si>
  <si>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</si>
  <si>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</si>
  <si>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</si>
  <si>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</si>
  <si>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</si>
  <si>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</si>
  <si>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</si>
  <si>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</si>
  <si>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</si>
  <si>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</si>
  <si>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</si>
  <si>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</si>
  <si>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</si>
  <si>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</si>
  <si>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</si>
  <si>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</si>
  <si>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</si>
  <si>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</si>
  <si>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</si>
  <si>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</si>
  <si>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</si>
  <si>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</si>
  <si>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</si>
  <si>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</si>
  <si>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</si>
  <si>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</si>
  <si>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</si>
  <si>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</si>
  <si>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</si>
  <si>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</si>
  <si>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</si>
  <si>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</si>
  <si>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</si>
  <si>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</si>
  <si>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</si>
  <si>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</si>
  <si>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</si>
  <si>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</si>
  <si>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</si>
  <si>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</si>
  <si>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</si>
  <si>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</si>
  <si>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</si>
  <si>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</si>
  <si>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</si>
  <si>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</si>
  <si>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</si>
  <si>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</si>
  <si>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</si>
  <si>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</si>
  <si>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</si>
  <si>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</si>
  <si>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</si>
  <si>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</si>
  <si>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</si>
  <si>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</si>
  <si>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</si>
  <si>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</si>
  <si>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</si>
  <si>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</si>
  <si>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</si>
  <si>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</si>
  <si>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</si>
  <si>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</si>
  <si>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</si>
  <si>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</si>
  <si>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</si>
  <si>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</si>
  <si>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</si>
  <si>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</si>
  <si>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</si>
  <si>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</si>
  <si>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</si>
  <si>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</si>
  <si>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</si>
  <si>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</si>
  <si>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</si>
  <si>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</si>
  <si>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</si>
  <si>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</si>
  <si>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</si>
  <si>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</si>
  <si>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</si>
  <si>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</si>
  <si>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</si>
  <si>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</si>
  <si>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</si>
  <si>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</si>
  <si>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</si>
  <si>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</si>
  <si>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</si>
  <si>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</si>
  <si>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</si>
  <si>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</si>
  <si>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</si>
  <si>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</si>
  <si>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</si>
  <si>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</si>
  <si>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</si>
  <si>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</si>
  <si>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</si>
  <si>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</si>
  <si>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</si>
  <si>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</si>
  <si>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</si>
  <si>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</si>
  <si>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</si>
  <si>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</si>
  <si>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</si>
  <si>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</si>
  <si>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</si>
  <si>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</si>
  <si>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</si>
  <si>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</si>
  <si>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</si>
  <si>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</si>
  <si>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</si>
  <si>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</si>
  <si>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</si>
  <si>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</si>
  <si>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</si>
  <si>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</si>
  <si>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</si>
  <si>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</si>
  <si>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</si>
  <si>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</si>
  <si>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</si>
  <si>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</si>
  <si>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</si>
  <si>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</si>
  <si>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</si>
  <si>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</si>
  <si>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</si>
  <si>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</si>
  <si>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</si>
  <si>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</si>
  <si>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</si>
  <si>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</si>
  <si>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</si>
  <si>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</si>
  <si>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</si>
  <si>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</si>
  <si>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</si>
  <si>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</si>
  <si>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</si>
  <si>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</si>
  <si>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</si>
  <si>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</si>
  <si>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</si>
  <si>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</si>
  <si>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</si>
  <si>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</si>
  <si>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</si>
  <si>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</si>
  <si>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</si>
  <si>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</si>
  <si>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</si>
  <si>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</si>
  <si>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</si>
  <si>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</si>
  <si>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</si>
  <si>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</si>
  <si>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</si>
  <si>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</si>
  <si>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</si>
  <si>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</si>
  <si>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</si>
  <si>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</si>
  <si>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</si>
  <si>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</si>
  <si>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</si>
  <si>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</si>
  <si>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</si>
  <si>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</si>
  <si>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</si>
  <si>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</si>
  <si>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</si>
  <si>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</si>
  <si>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</si>
  <si>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</si>
  <si>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</si>
  <si>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</si>
  <si>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</si>
  <si>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</si>
  <si>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</si>
  <si>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</si>
  <si>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</si>
  <si>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</si>
  <si>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</si>
  <si>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</si>
  <si>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</si>
  <si>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</si>
  <si>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</si>
  <si>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</si>
  <si>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</si>
  <si>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</si>
  <si>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</si>
  <si>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</si>
  <si>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</si>
  <si>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</si>
  <si>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</si>
  <si>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</si>
  <si>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</si>
  <si>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</si>
  <si>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</si>
  <si>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</si>
  <si>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</si>
  <si>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</si>
  <si>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</si>
  <si>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</si>
  <si>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</si>
  <si>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</si>
  <si>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</si>
  <si>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</si>
  <si>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</si>
  <si>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</si>
  <si>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</si>
  <si>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</si>
  <si>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</si>
  <si>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</si>
  <si>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</si>
  <si>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</si>
  <si>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</si>
  <si>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</si>
  <si>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</si>
  <si>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</si>
  <si>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</si>
  <si>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</si>
  <si>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</si>
  <si>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</si>
  <si>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</si>
  <si>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</si>
  <si>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</si>
  <si>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</si>
  <si>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</si>
  <si>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</si>
  <si>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</si>
  <si>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</si>
  <si>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</si>
  <si>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</si>
  <si>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</si>
  <si>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</si>
  <si>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</si>
  <si>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</si>
  <si>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</si>
  <si>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</si>
  <si>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</si>
  <si>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</si>
  <si>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</si>
  <si>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</si>
  <si>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</si>
  <si>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</si>
  <si>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</si>
  <si>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</si>
  <si>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</si>
  <si>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</si>
  <si>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</si>
  <si>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</si>
  <si>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</si>
  <si>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</si>
  <si>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</si>
  <si>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</si>
  <si>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</si>
  <si>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</si>
  <si>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</si>
  <si>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</si>
  <si>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</si>
  <si>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</si>
  <si>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</si>
  <si>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</si>
  <si>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</si>
  <si>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</si>
  <si>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</si>
  <si>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</si>
  <si>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</si>
  <si>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</si>
  <si>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</si>
  <si>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</si>
  <si>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</si>
  <si>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</si>
  <si>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</si>
  <si>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</si>
  <si>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</si>
  <si>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</si>
  <si>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</si>
  <si>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</si>
  <si>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</si>
  <si>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</si>
  <si>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</si>
  <si>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</si>
  <si>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</si>
  <si>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</si>
  <si>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</si>
  <si>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</si>
  <si>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</si>
  <si>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</si>
  <si>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</si>
  <si>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</si>
  <si>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</si>
  <si>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</si>
  <si>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</si>
  <si>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</si>
  <si>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</si>
  <si>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</si>
  <si>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</si>
  <si>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</si>
  <si>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</si>
  <si>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</si>
  <si>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</si>
  <si>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</si>
  <si>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</si>
  <si>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</si>
  <si>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</si>
  <si>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</si>
  <si>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</si>
  <si>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</si>
  <si>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</si>
  <si>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</si>
  <si>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</si>
  <si>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</si>
  <si>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</si>
  <si>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</si>
  <si>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</si>
  <si>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</si>
  <si>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</si>
  <si>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</si>
  <si>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</si>
  <si>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</si>
  <si>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</si>
  <si>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</si>
  <si>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</si>
  <si>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</si>
  <si>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</si>
  <si>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</si>
  <si>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</si>
  <si>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</si>
  <si>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</si>
  <si>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</si>
  <si>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</si>
  <si>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</si>
  <si>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</si>
  <si>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</si>
  <si>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</si>
  <si>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</si>
  <si>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</si>
  <si>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</si>
  <si>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</si>
  <si>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</si>
  <si>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</si>
  <si>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</si>
  <si>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</si>
  <si>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</si>
  <si>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</si>
  <si>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</si>
  <si>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</si>
  <si>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</si>
  <si>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</si>
  <si>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</si>
  <si>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</si>
  <si>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</si>
  <si>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</si>
  <si>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</si>
  <si>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</si>
  <si>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</si>
  <si>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</si>
  <si>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</si>
  <si>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</si>
  <si>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</si>
  <si>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</si>
  <si>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</si>
  <si>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</si>
  <si>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</si>
  <si>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</si>
  <si>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</si>
  <si>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</si>
  <si>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</si>
  <si>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</si>
  <si>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</si>
  <si>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</si>
  <si>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</si>
  <si>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</si>
  <si>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</si>
  <si>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</si>
  <si>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</si>
  <si>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</si>
  <si>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</si>
  <si>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</si>
  <si>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</si>
  <si>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</si>
  <si>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</si>
  <si>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</si>
  <si>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</si>
  <si>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</si>
  <si>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</si>
  <si>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</si>
  <si>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</si>
  <si>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</si>
  <si>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</si>
  <si>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</si>
  <si>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</si>
  <si>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</si>
  <si>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</si>
  <si>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</si>
  <si>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</si>
  <si>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</si>
  <si>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</si>
  <si>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</si>
  <si>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</si>
  <si>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</si>
  <si>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</si>
  <si>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</si>
  <si>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</si>
  <si>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</si>
  <si>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</si>
  <si>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</si>
  <si>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</si>
  <si>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</si>
  <si>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</si>
  <si>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</si>
  <si>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</si>
  <si>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</si>
  <si>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</si>
  <si>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</si>
  <si>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</si>
  <si>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</si>
  <si>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</si>
  <si>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</si>
  <si>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</si>
  <si>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</si>
  <si>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</si>
  <si>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</si>
  <si>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</si>
  <si>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</si>
  <si>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</si>
  <si>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</si>
  <si>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</si>
  <si>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</si>
  <si>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</si>
  <si>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</si>
  <si>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</si>
  <si>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</si>
  <si>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</si>
  <si>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</si>
  <si>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</si>
  <si>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</si>
  <si>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</si>
  <si>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</si>
  <si>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</si>
  <si>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</si>
  <si>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</si>
  <si>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</si>
  <si>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</si>
  <si>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</si>
  <si>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</si>
  <si>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</si>
  <si>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</si>
  <si>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</si>
  <si>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</si>
  <si>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</si>
  <si>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</si>
  <si>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</si>
  <si>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</si>
  <si>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</si>
  <si>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</si>
  <si>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</si>
  <si>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</si>
  <si>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</si>
  <si>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</si>
  <si>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</si>
  <si>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</si>
  <si>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</si>
  <si>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</si>
  <si>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</si>
  <si>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</si>
  <si>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</si>
  <si>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</si>
  <si>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</si>
  <si>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</si>
  <si>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</si>
  <si>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</si>
  <si>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</si>
  <si>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</si>
  <si>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</si>
  <si>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</si>
  <si>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</si>
  <si>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</si>
  <si>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</si>
  <si>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</si>
  <si>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</si>
  <si>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</si>
  <si>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</si>
  <si>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</si>
  <si>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</si>
  <si>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</si>
  <si>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</si>
  <si>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</si>
  <si>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</si>
  <si>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</si>
  <si>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</si>
  <si>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</si>
  <si>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</si>
  <si>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</si>
  <si>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</si>
  <si>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</si>
  <si>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</si>
  <si>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</si>
  <si>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</si>
  <si>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</si>
  <si>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</si>
  <si>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</si>
  <si>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</si>
  <si>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</si>
  <si>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</si>
  <si>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</si>
  <si>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</si>
  <si>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</si>
  <si>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</si>
  <si>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</si>
  <si>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</si>
  <si>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</si>
  <si>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</si>
  <si>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</si>
  <si>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</si>
  <si>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</si>
  <si>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</si>
  <si>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</si>
  <si>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</si>
  <si>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</si>
  <si>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</si>
  <si>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</si>
  <si>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</si>
  <si>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</si>
  <si>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</si>
  <si>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</si>
  <si>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</si>
  <si>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</si>
  <si>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</si>
  <si>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</si>
  <si>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</si>
  <si>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</si>
  <si>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</si>
  <si>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</si>
  <si>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</si>
  <si>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</si>
  <si>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</si>
  <si>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</si>
  <si>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</si>
  <si>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</si>
  <si>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</si>
  <si>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</si>
  <si>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</si>
  <si>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</si>
  <si>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</si>
  <si>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</si>
  <si>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</si>
  <si>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</si>
  <si>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</si>
  <si>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</si>
  <si>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</si>
  <si>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</si>
  <si>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</si>
  <si>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</si>
  <si>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</si>
  <si>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</si>
  <si>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</si>
  <si>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</si>
  <si>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</si>
  <si>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</si>
  <si>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</si>
  <si>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</si>
  <si>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</si>
  <si>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</si>
  <si>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</si>
  <si>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</si>
  <si>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</si>
  <si>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</si>
  <si>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</si>
  <si>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</si>
  <si>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</si>
  <si>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</si>
  <si>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</si>
  <si>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</si>
  <si>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</si>
  <si>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</si>
  <si>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</si>
  <si>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</si>
  <si>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</si>
  <si>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</si>
  <si>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</si>
  <si>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</si>
  <si>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</si>
  <si>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</si>
  <si>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</si>
  <si>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</si>
  <si>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</si>
  <si>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</si>
  <si>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</si>
  <si>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</si>
  <si>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</si>
  <si>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</si>
  <si>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</si>
  <si>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</si>
  <si>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</si>
  <si>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</si>
  <si>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</si>
  <si>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</si>
  <si>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</si>
  <si>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</si>
  <si>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</si>
  <si>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</si>
  <si>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</si>
  <si>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</si>
  <si>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</si>
  <si>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</si>
  <si>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</si>
  <si>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</si>
  <si>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</si>
  <si>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</si>
  <si>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</si>
  <si>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</si>
  <si>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</si>
  <si>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</si>
  <si>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</si>
  <si>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</si>
  <si>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</si>
  <si>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</si>
  <si>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</si>
  <si>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</si>
  <si>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</si>
  <si>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</si>
  <si>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</si>
  <si>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</si>
  <si>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</si>
  <si>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</si>
  <si>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</si>
  <si>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</si>
  <si>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</si>
  <si>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</si>
  <si>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</si>
  <si>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</si>
  <si>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</si>
  <si>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</si>
  <si>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</si>
  <si>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</si>
  <si>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</si>
  <si>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</si>
  <si>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</si>
  <si>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</si>
  <si>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</si>
  <si>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</si>
  <si>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</si>
  <si>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</si>
  <si>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</si>
  <si>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</si>
  <si>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</si>
  <si>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</si>
  <si>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</si>
  <si>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</si>
  <si>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</si>
  <si>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</si>
  <si>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</si>
  <si>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</si>
  <si>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</si>
  <si>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</si>
  <si>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</si>
  <si>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</si>
  <si>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</si>
  <si>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</si>
  <si>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</si>
  <si>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</si>
  <si>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</si>
  <si>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</si>
  <si>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</si>
  <si>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</si>
  <si>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</si>
  <si>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</si>
  <si>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</si>
  <si>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</si>
  <si>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</si>
  <si>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</si>
  <si>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</si>
  <si>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</si>
  <si>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</si>
  <si>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</si>
  <si>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</si>
  <si>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</si>
  <si>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</si>
  <si>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</si>
  <si>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</si>
  <si>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</si>
  <si>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</si>
  <si>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</si>
  <si>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</si>
  <si>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</si>
  <si>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</si>
  <si>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</si>
  <si>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</si>
  <si>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</si>
  <si>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</si>
  <si>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</si>
  <si>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</si>
  <si>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</si>
  <si>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</si>
  <si>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</si>
  <si>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</si>
  <si>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</si>
  <si>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</si>
  <si>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</si>
  <si>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</si>
  <si>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</si>
  <si>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</si>
  <si>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</si>
  <si>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</si>
  <si>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</si>
  <si>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</si>
  <si>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</si>
  <si>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</si>
  <si>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</si>
  <si>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</si>
  <si>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</si>
  <si>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</si>
  <si>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</si>
  <si>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</si>
  <si>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</si>
  <si>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</si>
  <si>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</si>
  <si>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</si>
  <si>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</si>
  <si>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</si>
  <si>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</si>
  <si>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</si>
  <si>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</si>
  <si>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</si>
  <si>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</si>
  <si>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</si>
  <si>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</si>
  <si>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</si>
  <si>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</si>
  <si>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</si>
  <si>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</si>
  <si>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</si>
  <si>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</si>
  <si>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</si>
  <si>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</si>
  <si>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</si>
  <si>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</si>
  <si>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</si>
  <si>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</si>
  <si>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</si>
  <si>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</si>
  <si>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</si>
  <si>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</si>
  <si>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</si>
  <si>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</si>
  <si>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</si>
  <si>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</si>
  <si>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</si>
  <si>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</si>
  <si>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</si>
  <si>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</si>
  <si>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</si>
  <si>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</si>
  <si>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</si>
  <si>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</si>
  <si>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</si>
  <si>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</si>
  <si>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</si>
  <si>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</si>
  <si>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</si>
  <si>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</si>
  <si>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</si>
  <si>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</si>
  <si>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</si>
  <si>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</si>
  <si>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</si>
  <si>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</si>
  <si>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</si>
  <si>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</si>
  <si>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</si>
  <si>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</si>
  <si>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</si>
  <si>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</si>
  <si>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</si>
  <si>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</si>
  <si>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</si>
  <si>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</si>
  <si>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</si>
  <si>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</si>
  <si>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</si>
  <si>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</si>
  <si>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</si>
  <si>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</si>
  <si>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</si>
  <si>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</si>
  <si>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</si>
  <si>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</si>
  <si>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</si>
  <si>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</si>
  <si>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</si>
  <si>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</si>
  <si>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</si>
  <si>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</si>
  <si>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</si>
  <si>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</si>
  <si>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</si>
  <si>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</si>
  <si>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</si>
  <si>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</si>
  <si>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</si>
  <si>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</si>
  <si>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</si>
  <si>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</si>
  <si>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</si>
  <si>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</si>
  <si>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</si>
  <si>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</si>
  <si>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</si>
  <si>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</si>
  <si>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</si>
  <si>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</si>
  <si>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</si>
  <si>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</si>
  <si>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</si>
  <si>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</si>
  <si>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</si>
  <si>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</si>
  <si>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</si>
  <si>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</si>
  <si>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</si>
  <si>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</si>
  <si>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</si>
  <si>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</si>
  <si>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</si>
  <si>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</si>
  <si>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</si>
  <si>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</si>
  <si>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</si>
  <si>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</si>
  <si>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</si>
  <si>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</si>
  <si>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</si>
  <si>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</si>
  <si>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</si>
  <si>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</si>
  <si>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</si>
  <si>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</si>
  <si>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</si>
  <si>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</si>
  <si>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</si>
  <si>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</si>
  <si>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</si>
  <si>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</si>
  <si>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</si>
  <si>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</si>
  <si>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</si>
  <si>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</si>
  <si>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</si>
  <si>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</si>
  <si>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</si>
  <si>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</si>
  <si>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</si>
  <si>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</si>
  <si>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</si>
  <si>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</si>
  <si>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</si>
  <si>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</si>
  <si>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</si>
  <si>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</si>
  <si>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</si>
  <si>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</si>
  <si>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</si>
  <si>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</si>
  <si>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</si>
  <si>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</si>
  <si>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</si>
  <si>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</si>
  <si>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</si>
  <si>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</si>
  <si>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</si>
  <si>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</si>
  <si>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</si>
  <si>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</si>
  <si>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</si>
  <si>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</si>
  <si>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</si>
  <si>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</si>
  <si>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</si>
  <si>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</si>
  <si>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</si>
  <si>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</si>
  <si>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</si>
  <si>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</si>
  <si>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</si>
  <si>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</si>
  <si>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</si>
  <si>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</si>
  <si>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</si>
  <si>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</si>
  <si>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</si>
  <si>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</si>
  <si>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</si>
  <si>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</si>
  <si>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</si>
  <si>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</si>
  <si>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</si>
  <si>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</si>
  <si>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</si>
  <si>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</si>
  <si>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</si>
  <si>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</si>
  <si>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</si>
  <si>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</si>
  <si>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</si>
  <si>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</si>
  <si>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</si>
  <si>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</si>
  <si>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</si>
  <si>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</si>
  <si>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</si>
  <si>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</si>
  <si>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</si>
  <si>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</si>
  <si>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</si>
  <si>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</si>
  <si>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</si>
  <si>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</si>
  <si>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</si>
  <si>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</si>
  <si>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</si>
  <si>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</si>
  <si>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</si>
  <si>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</si>
  <si>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</si>
  <si>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</si>
  <si>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</si>
  <si>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</si>
  <si>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</si>
  <si>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</si>
  <si>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</si>
  <si>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</si>
  <si>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</si>
  <si>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</si>
  <si>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</si>
  <si>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</si>
  <si>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</si>
  <si>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</si>
  <si>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</si>
  <si>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</si>
  <si>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</si>
  <si>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</si>
  <si>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</si>
  <si>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</si>
  <si>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</si>
  <si>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</si>
  <si>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</si>
  <si>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</si>
  <si>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</si>
  <si>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</si>
  <si>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</si>
  <si>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</si>
  <si>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</si>
  <si>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</si>
  <si>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</si>
  <si>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</si>
  <si>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</si>
  <si>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</si>
  <si>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</si>
  <si>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</si>
  <si>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</si>
  <si>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</si>
  <si>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</si>
  <si>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</si>
  <si>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</si>
  <si>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</si>
  <si>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</si>
  <si>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</si>
  <si>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</si>
  <si>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</si>
  <si>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</si>
  <si>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</si>
  <si>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</si>
  <si>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</si>
  <si>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</si>
  <si>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</si>
  <si>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</si>
  <si>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</si>
  <si>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</si>
  <si>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</si>
  <si>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</si>
  <si>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</si>
  <si>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</si>
  <si>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</si>
  <si>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</si>
  <si>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</si>
  <si>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</si>
  <si>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</si>
  <si>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</si>
  <si>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</si>
  <si>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</si>
  <si>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</si>
  <si>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</si>
  <si>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</si>
  <si>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</si>
  <si>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</si>
  <si>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</si>
  <si>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</si>
  <si>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</si>
  <si>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</si>
  <si>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</si>
  <si>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</si>
  <si>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</si>
  <si>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</si>
  <si>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</si>
  <si>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</si>
  <si>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</si>
  <si>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</si>
  <si>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</si>
  <si>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</si>
  <si>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</si>
  <si>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</si>
  <si>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</si>
  <si>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</si>
  <si>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</si>
  <si>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</si>
  <si>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</si>
  <si>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</si>
  <si>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</si>
  <si>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</si>
  <si>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</si>
  <si>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</si>
  <si>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</si>
  <si>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</si>
  <si>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</si>
  <si>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</si>
  <si>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</si>
  <si>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</si>
  <si>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</si>
  <si>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</si>
  <si>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</si>
  <si>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</si>
  <si>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</si>
  <si>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</si>
  <si>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</si>
  <si>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</si>
  <si>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</si>
  <si>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</si>
  <si>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</si>
  <si>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</si>
  <si>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</si>
  <si>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</si>
  <si>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</si>
  <si>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</si>
  <si>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</si>
  <si>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</si>
  <si>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</si>
  <si>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</si>
  <si>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</si>
  <si>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</si>
  <si>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</si>
  <si>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</si>
  <si>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</si>
  <si>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</si>
  <si>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</si>
  <si>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</si>
  <si>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</si>
  <si>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</si>
  <si>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</si>
  <si>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</si>
  <si>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</si>
  <si>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</si>
  <si>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</si>
  <si>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</si>
  <si>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</si>
  <si>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</si>
  <si>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</si>
  <si>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</si>
  <si>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</si>
  <si>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</si>
  <si>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</si>
  <si>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</si>
  <si>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</si>
  <si>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</si>
  <si>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</si>
  <si>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</si>
  <si>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</si>
  <si>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</si>
  <si>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</si>
  <si>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</si>
  <si>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</si>
  <si>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</si>
  <si>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</si>
  <si>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</si>
  <si>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</si>
  <si>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</si>
  <si>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</si>
  <si>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</si>
  <si>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</si>
  <si>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</si>
  <si>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</si>
  <si>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</si>
  <si>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</si>
  <si>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</si>
  <si>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</si>
  <si>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</si>
  <si>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</si>
  <si>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</si>
  <si>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</si>
  <si>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</si>
  <si>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</si>
  <si>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</si>
  <si>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</si>
  <si>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</si>
  <si>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</si>
  <si>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</si>
  <si>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</si>
  <si>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</si>
  <si>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</si>
  <si>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</si>
  <si>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</si>
  <si>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</si>
  <si>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</si>
  <si>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</si>
  <si>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</si>
  <si>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</si>
  <si>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</si>
  <si>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</si>
  <si>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</si>
  <si>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</si>
  <si>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</si>
  <si>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</si>
  <si>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</si>
  <si>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</si>
  <si>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</si>
  <si>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</si>
  <si>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</si>
  <si>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</si>
  <si>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</si>
  <si>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</si>
  <si>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</si>
  <si>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</si>
  <si>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</si>
  <si>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</si>
  <si>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</si>
  <si>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</si>
  <si>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</si>
  <si>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</si>
  <si>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</si>
  <si>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</si>
  <si>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</si>
  <si>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</si>
  <si>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</si>
  <si>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</si>
  <si>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</si>
  <si>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</si>
  <si>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</si>
  <si>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</si>
  <si>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</si>
  <si>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</si>
  <si>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</si>
  <si>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</si>
  <si>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</si>
  <si>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</si>
  <si>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</si>
  <si>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</si>
  <si>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</si>
  <si>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</si>
  <si>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</si>
  <si>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</si>
  <si>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</si>
  <si>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</si>
  <si>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</si>
  <si>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</si>
  <si>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</si>
  <si>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</si>
  <si>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</si>
  <si>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</si>
  <si>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</si>
  <si>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</si>
  <si>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</si>
  <si>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</si>
  <si>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</si>
  <si>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</si>
  <si>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</si>
  <si>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</si>
  <si>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</si>
  <si>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</si>
  <si>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</si>
  <si>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</si>
  <si>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</si>
  <si>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</si>
  <si>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</si>
  <si>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</si>
  <si>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</si>
  <si>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</si>
  <si>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</si>
  <si>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</si>
  <si>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</si>
  <si>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</si>
  <si>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</si>
  <si>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</si>
  <si>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</si>
  <si>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</si>
  <si>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</si>
  <si>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</si>
  <si>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</si>
  <si>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</si>
  <si>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</si>
  <si>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</si>
  <si>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</si>
  <si>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</si>
  <si>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</si>
  <si>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</si>
  <si>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</si>
  <si>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</si>
  <si>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</si>
  <si>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</si>
  <si>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</si>
  <si>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</si>
  <si>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</si>
  <si>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</si>
  <si>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</si>
  <si>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</si>
  <si>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</si>
  <si>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</si>
  <si>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</si>
  <si>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</si>
  <si>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</si>
  <si>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</si>
  <si>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</si>
  <si>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</si>
  <si>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</si>
  <si>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</si>
  <si>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</si>
  <si>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</si>
  <si>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</si>
  <si>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</si>
  <si>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</si>
  <si>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</si>
  <si>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</si>
  <si>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</si>
  <si>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</si>
  <si>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</si>
  <si>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</si>
  <si>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</si>
  <si>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</si>
  <si>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</si>
  <si>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</si>
  <si>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</si>
  <si>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</si>
  <si>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</si>
  <si>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</si>
  <si>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</si>
  <si>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</si>
  <si>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</si>
  <si>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</si>
  <si>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</si>
  <si>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</si>
  <si>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</si>
  <si>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</si>
  <si>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</si>
  <si>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</si>
  <si>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</si>
  <si>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</si>
  <si>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</si>
  <si>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</si>
  <si>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</si>
  <si>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</si>
  <si>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</si>
  <si>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</si>
  <si>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</si>
  <si>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</si>
  <si>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</si>
  <si>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</si>
  <si>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</si>
  <si>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</si>
  <si>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</si>
  <si>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</si>
  <si>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</si>
  <si>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</si>
  <si>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</si>
  <si>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</si>
  <si>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</si>
  <si>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</si>
  <si>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</si>
  <si>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</si>
  <si>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</si>
  <si>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</si>
  <si>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</si>
  <si>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</si>
  <si>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</si>
  <si>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</si>
  <si>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</si>
  <si>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</si>
  <si>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</si>
  <si>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</si>
  <si>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</si>
  <si>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</si>
  <si>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</si>
  <si>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</si>
  <si>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</si>
  <si>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</si>
  <si>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</si>
  <si>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</si>
  <si>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</si>
  <si>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</si>
  <si>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</si>
  <si>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</si>
  <si>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</si>
  <si>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</si>
  <si>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</si>
  <si>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</si>
  <si>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</si>
  <si>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</si>
  <si>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</si>
  <si>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</si>
  <si>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</si>
  <si>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</si>
  <si>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</si>
  <si>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</si>
  <si>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</si>
  <si>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</si>
  <si>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</si>
  <si>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</si>
  <si>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</si>
  <si>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</si>
  <si>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</si>
  <si>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</si>
  <si>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</si>
  <si>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</si>
  <si>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</si>
  <si>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</si>
  <si>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</si>
  <si>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</si>
  <si>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</si>
  <si>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</si>
  <si>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</si>
  <si>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</si>
  <si>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</si>
  <si>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</si>
  <si>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</si>
  <si>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</si>
  <si>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</si>
  <si>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</si>
  <si>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</si>
  <si>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</si>
  <si>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</si>
  <si>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</si>
  <si>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</si>
  <si>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</si>
  <si>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</si>
  <si>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</si>
  <si>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</si>
  <si>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</si>
  <si>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</si>
  <si>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</si>
  <si>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</si>
  <si>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</si>
  <si>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</si>
  <si>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</si>
  <si>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</si>
  <si>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</si>
  <si>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</si>
  <si>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</si>
  <si>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</si>
  <si>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</si>
  <si>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</si>
  <si>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</si>
  <si>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</si>
  <si>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</si>
  <si>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</si>
  <si>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</si>
  <si>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</si>
  <si>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</si>
  <si>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</si>
  <si>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</si>
  <si>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</si>
  <si>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</si>
  <si>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</si>
  <si>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</si>
  <si>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</si>
  <si>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</si>
  <si>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</si>
  <si>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</si>
  <si>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</si>
  <si>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</si>
  <si>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</si>
  <si>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</si>
  <si>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</si>
  <si>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</si>
  <si>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</si>
  <si>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</si>
  <si>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</si>
  <si>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</si>
  <si>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</si>
  <si>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</si>
  <si>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</si>
  <si>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</si>
  <si>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</si>
  <si>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</si>
  <si>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</si>
  <si>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</si>
  <si>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</si>
  <si>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</si>
  <si>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</si>
  <si>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</si>
  <si>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</si>
  <si>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</si>
  <si>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</si>
  <si>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</si>
  <si>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</si>
  <si>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</si>
  <si>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</si>
  <si>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</si>
  <si>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</si>
  <si>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</si>
  <si>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</si>
  <si>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</si>
  <si>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</si>
  <si>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</si>
  <si>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</si>
  <si>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</si>
  <si>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</si>
  <si>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</si>
  <si>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</si>
  <si>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</si>
  <si>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</si>
  <si>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</si>
  <si>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</si>
  <si>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</si>
  <si>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</si>
  <si>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</si>
  <si>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</si>
  <si>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</si>
  <si>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</si>
  <si>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</si>
  <si>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</si>
  <si>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</si>
  <si>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</si>
  <si>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</si>
  <si>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</si>
  <si>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</si>
  <si>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</si>
  <si>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</si>
  <si>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</si>
  <si>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</si>
  <si>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</si>
  <si>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</si>
  <si>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</si>
  <si>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</si>
  <si>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</si>
  <si>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</si>
  <si>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</si>
  <si>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</si>
  <si>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</si>
  <si>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</si>
  <si>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</si>
  <si>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</si>
  <si>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</si>
  <si>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</si>
  <si>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</si>
  <si>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</si>
  <si>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</si>
  <si>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</si>
  <si>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</si>
  <si>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</si>
  <si>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</si>
  <si>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</si>
  <si>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</si>
  <si>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</si>
  <si>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</si>
  <si>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</si>
  <si>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</si>
  <si>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</si>
  <si>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</si>
  <si>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</si>
  <si>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</si>
  <si>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</si>
  <si>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</si>
  <si>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</si>
  <si>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</si>
  <si>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</si>
  <si>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</si>
  <si>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</si>
  <si>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</si>
  <si>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</si>
  <si>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</si>
  <si>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</si>
  <si>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</si>
  <si>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</si>
  <si>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</si>
  <si>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</si>
  <si>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</si>
  <si>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</si>
  <si>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</si>
  <si>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</si>
  <si>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</si>
  <si>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</si>
  <si>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</si>
  <si>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</si>
  <si>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</si>
  <si>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</si>
  <si>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</si>
  <si>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</si>
  <si>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</si>
  <si>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</si>
  <si>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</si>
  <si>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</si>
  <si>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</si>
  <si>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</si>
  <si>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</si>
  <si>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</si>
  <si>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</si>
  <si>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</si>
  <si>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</si>
  <si>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</si>
  <si>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</si>
  <si>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</si>
  <si>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</si>
  <si>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</si>
  <si>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</si>
  <si>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</si>
  <si>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</si>
  <si>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</si>
  <si>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</si>
  <si>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</si>
  <si>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</si>
  <si>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</si>
  <si>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</si>
  <si>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</si>
  <si>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</si>
  <si>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</si>
  <si>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</si>
  <si>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</si>
  <si>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</si>
  <si>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</si>
  <si>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</si>
  <si>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</si>
  <si>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</si>
  <si>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</si>
  <si>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</si>
  <si>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</si>
  <si>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</si>
  <si>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</si>
  <si>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</si>
  <si>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</si>
  <si>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</si>
  <si>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</si>
  <si>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</si>
  <si>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</si>
  <si>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</si>
  <si>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</si>
  <si>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</si>
  <si>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</si>
  <si>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</si>
  <si>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</si>
  <si>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</si>
  <si>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</si>
  <si>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</si>
  <si>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</si>
  <si>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</si>
  <si>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</si>
  <si>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</si>
  <si>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</si>
  <si>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</si>
  <si>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</si>
  <si>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</si>
  <si>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</si>
  <si>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</si>
  <si>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</si>
  <si>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</si>
  <si>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</si>
  <si>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</si>
  <si>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</si>
  <si>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</si>
  <si>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</si>
  <si>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</si>
  <si>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</si>
  <si>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</si>
  <si>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</si>
  <si>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</si>
  <si>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</si>
  <si>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</si>
  <si>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</si>
  <si>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</si>
  <si>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</si>
  <si>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</si>
  <si>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</si>
  <si>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</si>
  <si>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</si>
  <si>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</si>
  <si>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</si>
  <si>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</si>
  <si>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</si>
  <si>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</si>
  <si>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</si>
  <si>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</si>
  <si>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</si>
  <si>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</si>
  <si>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</si>
  <si>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</si>
  <si>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</si>
  <si>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</si>
  <si>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</si>
  <si>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</si>
  <si>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</si>
  <si>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</si>
  <si>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</si>
  <si>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</si>
  <si>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</si>
  <si>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</si>
  <si>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</si>
  <si>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</si>
  <si>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</si>
  <si>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</si>
  <si>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</si>
  <si>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</si>
  <si>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</si>
  <si>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</si>
  <si>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</si>
  <si>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</si>
  <si>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</si>
  <si>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</si>
  <si>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</si>
  <si>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</si>
  <si>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</si>
  <si>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</si>
  <si>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</si>
  <si>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</si>
  <si>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</si>
  <si>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</si>
  <si>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</si>
  <si>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</si>
  <si>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</si>
  <si>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</si>
  <si>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</si>
  <si>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</si>
  <si>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</si>
  <si>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</si>
  <si>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</si>
  <si>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</si>
  <si>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</si>
  <si>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</si>
  <si>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</si>
  <si>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</si>
  <si>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</si>
  <si>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</si>
  <si>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</si>
  <si>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</si>
  <si>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</si>
  <si>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</si>
  <si>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</si>
  <si>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</si>
  <si>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</si>
  <si>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</si>
  <si>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</si>
  <si>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</si>
  <si>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</si>
  <si>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</si>
  <si>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</si>
  <si>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</si>
  <si>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</si>
  <si>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</si>
  <si>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</si>
  <si>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</si>
  <si>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</si>
  <si>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</si>
  <si>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</si>
  <si>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</si>
  <si>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</si>
  <si>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</si>
  <si>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</si>
  <si>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</si>
  <si>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</si>
  <si>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</si>
  <si>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</si>
  <si>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</si>
  <si>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</si>
  <si>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</si>
  <si>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</si>
  <si>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</si>
  <si>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</si>
  <si>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</si>
  <si>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</si>
  <si>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</si>
  <si>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</si>
  <si>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</si>
  <si>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</si>
  <si>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</si>
  <si>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</si>
  <si>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</si>
  <si>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</si>
  <si>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</si>
  <si>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</si>
  <si>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</si>
  <si>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</si>
  <si>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</si>
  <si>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</si>
  <si>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</si>
  <si>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</si>
  <si>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</si>
  <si>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</si>
  <si>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</si>
  <si>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</si>
  <si>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</si>
  <si>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</si>
  <si>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</si>
  <si>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</si>
  <si>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</si>
  <si>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</si>
  <si>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</si>
  <si>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</si>
  <si>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</si>
  <si>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</si>
  <si>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</si>
  <si>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</si>
  <si>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</si>
  <si>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</si>
  <si>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</si>
  <si>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</si>
  <si>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</si>
  <si>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</si>
  <si>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</si>
  <si>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</si>
  <si>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</si>
  <si>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</si>
  <si>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</si>
  <si>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</si>
  <si>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</si>
  <si>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</si>
  <si>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</si>
  <si>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</si>
  <si>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</si>
  <si>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</si>
  <si>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</si>
  <si>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</si>
  <si>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</si>
  <si>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</si>
  <si>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</si>
  <si>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</si>
  <si>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</si>
  <si>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</si>
  <si>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</si>
  <si>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</si>
  <si>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</si>
  <si>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</si>
  <si>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</si>
  <si>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</si>
  <si>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</si>
  <si>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</si>
  <si>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</si>
  <si>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</si>
  <si>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</si>
  <si>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</si>
  <si>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</si>
  <si>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</si>
  <si>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</si>
  <si>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</si>
  <si>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</si>
  <si>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</si>
  <si>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</si>
  <si>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</si>
  <si>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</si>
  <si>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</si>
  <si>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</si>
  <si>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</si>
  <si>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</si>
  <si>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</si>
  <si>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</si>
  <si>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</si>
  <si>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</si>
  <si>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</si>
  <si>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</si>
  <si>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</si>
  <si>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</si>
  <si>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</si>
  <si>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</si>
  <si>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</si>
  <si>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</si>
  <si>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</si>
  <si>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</si>
  <si>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</si>
  <si>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</si>
  <si>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</si>
  <si>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</si>
  <si>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</si>
  <si>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</si>
  <si>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</si>
  <si>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</si>
  <si>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</si>
  <si>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</si>
  <si>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</si>
  <si>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</si>
  <si>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</si>
  <si>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</si>
  <si>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</si>
  <si>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</si>
  <si>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</si>
  <si>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</si>
  <si>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</si>
  <si>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</si>
  <si>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</si>
  <si>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</si>
  <si>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</si>
  <si>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</si>
  <si>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</si>
  <si>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</si>
  <si>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</si>
  <si>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</si>
  <si>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</si>
  <si>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</si>
  <si>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</si>
  <si>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</si>
  <si>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</si>
  <si>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</si>
  <si>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</si>
  <si>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</si>
  <si>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</si>
  <si>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</si>
  <si>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</si>
  <si>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</si>
  <si>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</si>
  <si>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</si>
  <si>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</si>
  <si>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</si>
  <si>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</si>
  <si>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</si>
  <si>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</si>
  <si>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</si>
  <si>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</si>
  <si>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</si>
  <si>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</si>
  <si>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</si>
  <si>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</si>
  <si>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</si>
  <si>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</si>
  <si>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</si>
  <si>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</si>
  <si>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</si>
  <si>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</si>
  <si>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</si>
  <si>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</si>
  <si>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</si>
  <si>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</si>
  <si>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</si>
  <si>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</si>
  <si>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</si>
  <si>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</si>
  <si>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</si>
  <si>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</si>
  <si>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</si>
  <si>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</si>
  <si>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</si>
  <si>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</si>
  <si>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</si>
  <si>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</si>
  <si>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</si>
  <si>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</si>
  <si>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</si>
  <si>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</si>
  <si>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</si>
  <si>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</si>
  <si>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</si>
  <si>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</si>
  <si>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</si>
  <si>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</si>
  <si>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</si>
  <si>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</si>
  <si>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</si>
  <si>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</si>
  <si>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</si>
  <si>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</si>
  <si>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</si>
  <si>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</si>
  <si>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</si>
  <si>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</si>
  <si>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</si>
  <si>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</si>
  <si>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</si>
  <si>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</si>
  <si>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</si>
  <si>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</si>
  <si>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</si>
  <si>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</si>
  <si>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</si>
  <si>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</si>
  <si>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</si>
  <si>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</si>
  <si>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</si>
  <si>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</si>
  <si>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</si>
  <si>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</si>
  <si>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</si>
  <si>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</si>
  <si>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</si>
  <si>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</si>
  <si>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</si>
  <si>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</si>
  <si>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</si>
  <si>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</si>
  <si>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</si>
  <si>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</si>
  <si>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</si>
  <si>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</si>
  <si>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</si>
  <si>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</si>
  <si>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</si>
  <si>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</si>
  <si>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</si>
  <si>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</si>
  <si>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</si>
  <si>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</si>
  <si>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</si>
  <si>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</si>
  <si>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</si>
  <si>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</si>
  <si>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</si>
  <si>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</si>
  <si>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</si>
  <si>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</si>
  <si>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</si>
  <si>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</si>
  <si>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</si>
  <si>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</si>
  <si>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</si>
  <si>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</si>
  <si>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</si>
  <si>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</si>
  <si>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</si>
  <si>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</si>
  <si>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</si>
  <si>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</si>
  <si>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</si>
  <si>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</si>
  <si>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</si>
  <si>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</si>
  <si>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</si>
  <si>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</si>
  <si>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</si>
  <si>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</si>
  <si>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</si>
  <si>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</si>
  <si>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</si>
  <si>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</si>
  <si>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</si>
  <si>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</si>
  <si>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</si>
  <si>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</si>
  <si>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</si>
  <si>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</si>
  <si>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</si>
  <si>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</si>
  <si>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</si>
  <si>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</si>
  <si>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</si>
  <si>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</si>
  <si>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</si>
  <si>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</si>
  <si>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</si>
  <si>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</si>
  <si>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</si>
  <si>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</si>
  <si>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</si>
  <si>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</si>
  <si>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</si>
  <si>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</si>
  <si>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</si>
  <si>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</si>
  <si>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</si>
  <si>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</si>
  <si>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</si>
  <si>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</si>
  <si>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</si>
  <si>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</si>
  <si>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</si>
  <si>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</si>
  <si>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</si>
  <si>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</si>
  <si>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</si>
  <si>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</si>
  <si>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</si>
  <si>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</si>
  <si>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</si>
  <si>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</si>
  <si>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</si>
  <si>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</si>
  <si>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</si>
  <si>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</si>
  <si>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</si>
  <si>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</si>
  <si>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</si>
  <si>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</si>
  <si>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</si>
  <si>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</si>
  <si>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</si>
  <si>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</si>
  <si>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</si>
  <si>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</si>
  <si>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</si>
  <si>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</si>
  <si>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</si>
  <si>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</si>
  <si>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</si>
  <si>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</si>
  <si>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</si>
  <si>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</si>
  <si>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</si>
  <si>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</si>
  <si>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</si>
  <si>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</si>
  <si>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</si>
  <si>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</si>
  <si>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</si>
  <si>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</si>
  <si>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</si>
  <si>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</si>
  <si>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</si>
  <si>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</si>
  <si>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</si>
  <si>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</si>
  <si>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</si>
  <si>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</si>
  <si>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</si>
  <si>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</si>
  <si>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</si>
  <si>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</si>
  <si>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</si>
  <si>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</si>
  <si>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</si>
  <si>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</si>
  <si>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</si>
  <si>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</si>
  <si>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</si>
  <si>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</si>
  <si>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</si>
  <si>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</si>
  <si>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</si>
  <si>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</si>
  <si>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</si>
  <si>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</si>
  <si>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</si>
  <si>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</si>
  <si>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</si>
  <si>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</si>
  <si>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</si>
  <si>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</si>
  <si>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</si>
  <si>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</si>
  <si>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</si>
  <si>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</si>
  <si>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</si>
  <si>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</si>
  <si>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</si>
  <si>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</si>
  <si>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</si>
  <si>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</si>
  <si>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</si>
  <si>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</si>
  <si>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</si>
  <si>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</si>
  <si>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</si>
  <si>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</si>
  <si>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</si>
  <si>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</si>
  <si>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</si>
  <si>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</si>
  <si>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</si>
  <si>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</si>
  <si>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</si>
  <si>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</si>
  <si>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</si>
  <si>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</si>
  <si>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</si>
  <si>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</si>
  <si>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</si>
  <si>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</si>
  <si>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</si>
  <si>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</si>
  <si>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</si>
  <si>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</si>
  <si>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</si>
  <si>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</si>
  <si>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</si>
  <si>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</si>
  <si>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</si>
  <si>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</si>
  <si>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</si>
  <si>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</si>
  <si>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</si>
  <si>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</si>
  <si>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</si>
  <si>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</si>
  <si>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</si>
  <si>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</si>
  <si>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</si>
  <si>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</si>
  <si>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</si>
  <si>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</si>
  <si>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</si>
  <si>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</si>
  <si>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</si>
  <si>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</si>
  <si>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</si>
  <si>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</si>
  <si>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</si>
  <si>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</si>
  <si>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</si>
  <si>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</si>
  <si>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</si>
  <si>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</si>
  <si>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</si>
  <si>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</si>
  <si>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</si>
  <si>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</si>
  <si>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</si>
  <si>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</si>
  <si>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</si>
  <si>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</si>
  <si>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</si>
  <si>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</si>
  <si>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</si>
  <si>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</si>
  <si>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</si>
  <si>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</si>
  <si>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</si>
  <si>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</si>
  <si>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</si>
  <si>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</si>
  <si>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</si>
  <si>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</si>
  <si>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</si>
  <si>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</si>
  <si>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</si>
  <si>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</si>
  <si>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</si>
  <si>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</si>
  <si>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</si>
  <si>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</si>
  <si>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</si>
  <si>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</si>
  <si>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</si>
  <si>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</si>
  <si>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</si>
  <si>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</si>
  <si>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</si>
  <si>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</si>
  <si>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</si>
  <si>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</si>
  <si>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</si>
  <si>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</si>
  <si>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</si>
  <si>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</si>
  <si>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</si>
  <si>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</si>
  <si>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</si>
  <si>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</si>
  <si>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</si>
  <si>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</si>
  <si>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</si>
  <si>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</si>
  <si>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</si>
  <si>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</si>
  <si>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</si>
  <si>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</si>
  <si>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</si>
  <si>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</si>
  <si>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</si>
  <si>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</si>
  <si>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</si>
  <si>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</si>
  <si>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</si>
  <si>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</si>
  <si>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</si>
  <si>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</si>
  <si>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</si>
  <si>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</si>
  <si>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</si>
  <si>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</si>
  <si>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</si>
  <si>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</si>
  <si>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</si>
  <si>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</si>
  <si>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</si>
  <si>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</si>
  <si>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</si>
  <si>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</si>
  <si>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</si>
  <si>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</si>
  <si>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</si>
  <si>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</si>
  <si>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</si>
  <si>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</si>
  <si>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</si>
  <si>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</si>
  <si>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</si>
  <si>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</si>
  <si>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</si>
  <si>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</si>
  <si>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</si>
  <si>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</si>
  <si>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</si>
  <si>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</si>
  <si>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</si>
  <si>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</si>
  <si>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</si>
  <si>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</si>
  <si>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</si>
  <si>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</si>
  <si>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</si>
  <si>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</si>
  <si>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</si>
  <si>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</si>
  <si>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</si>
  <si>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</si>
  <si>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</si>
  <si>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</si>
  <si>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</si>
  <si>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</si>
  <si>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</si>
  <si>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</si>
  <si>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</si>
  <si>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</si>
  <si>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</si>
  <si>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</si>
  <si>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</si>
  <si>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</si>
  <si>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</si>
  <si>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</si>
  <si>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</si>
  <si>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</si>
  <si>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</si>
  <si>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</si>
  <si>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</si>
  <si>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</si>
  <si>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</si>
  <si>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</si>
  <si>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</si>
  <si>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</si>
  <si>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</si>
  <si>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</si>
  <si>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</si>
  <si>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</si>
  <si>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</si>
  <si>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</si>
  <si>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</si>
  <si>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</si>
  <si>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</si>
  <si>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</si>
  <si>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</si>
  <si>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</si>
  <si>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</si>
  <si>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</si>
  <si>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</si>
  <si>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</si>
  <si>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</si>
  <si>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</si>
  <si>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</si>
  <si>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</si>
  <si>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</si>
  <si>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</si>
  <si>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</si>
  <si>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</si>
  <si>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</si>
  <si>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</si>
  <si>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</si>
  <si>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</si>
  <si>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</si>
  <si>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</si>
  <si>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</si>
  <si>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</si>
  <si>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</si>
  <si>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</si>
  <si>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</si>
  <si>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</si>
  <si>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</si>
  <si>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</si>
  <si>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</si>
  <si>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</si>
  <si>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</si>
  <si>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</si>
  <si>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</si>
  <si>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</si>
  <si>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</si>
  <si>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</si>
  <si>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</si>
  <si>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</si>
  <si>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</si>
  <si>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</si>
  <si>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</si>
  <si>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</si>
  <si>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</si>
  <si>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</si>
  <si>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</si>
  <si>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</si>
  <si>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</si>
  <si>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</si>
  <si>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</si>
  <si>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</si>
  <si>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</si>
  <si>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</si>
  <si>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</si>
  <si>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</si>
  <si>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</si>
  <si>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</si>
  <si>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</si>
  <si>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</si>
  <si>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</si>
  <si>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</si>
  <si>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</si>
  <si>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</si>
  <si>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</si>
  <si>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</si>
  <si>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</si>
  <si>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</si>
  <si>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</si>
  <si>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</si>
  <si>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</si>
  <si>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</si>
  <si>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</si>
  <si>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</si>
  <si>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</si>
  <si>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</si>
  <si>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</si>
  <si>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</si>
  <si>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</si>
  <si>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</si>
  <si>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</si>
  <si>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</si>
  <si>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</si>
  <si>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</si>
  <si>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</si>
  <si>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</si>
  <si>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</si>
  <si>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</si>
  <si>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</si>
  <si>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</si>
  <si>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</si>
  <si>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</si>
  <si>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</si>
  <si>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</si>
  <si>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</si>
  <si>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</si>
  <si>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</si>
  <si>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</si>
  <si>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</si>
  <si>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</si>
  <si>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</si>
  <si>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</si>
  <si>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</si>
  <si>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</si>
  <si>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</si>
  <si>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</si>
  <si>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</si>
  <si>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</si>
  <si>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</si>
  <si>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</si>
  <si>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</si>
  <si>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</si>
  <si>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</si>
  <si>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</si>
  <si>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</si>
  <si>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</si>
  <si>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</si>
  <si>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</si>
  <si>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</si>
  <si>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</si>
  <si>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</si>
  <si>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</si>
  <si>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</si>
  <si>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</si>
  <si>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</si>
  <si>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</si>
  <si>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</si>
  <si>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</si>
  <si>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</si>
  <si>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</si>
  <si>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</si>
  <si>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</si>
  <si>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</si>
  <si>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</si>
  <si>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</si>
  <si>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</si>
  <si>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</si>
  <si>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</si>
  <si>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</si>
  <si>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</si>
  <si>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</si>
  <si>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</si>
  <si>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</si>
  <si>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</si>
  <si>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</si>
  <si>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</si>
  <si>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</si>
  <si>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</si>
  <si>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</si>
  <si>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</si>
  <si>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</si>
  <si>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</si>
  <si>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</si>
  <si>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</si>
  <si>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</si>
  <si>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</si>
  <si>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</si>
  <si>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</si>
  <si>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</si>
  <si>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</si>
  <si>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</si>
  <si>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</si>
  <si>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</si>
  <si>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</si>
  <si>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</si>
  <si>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</si>
  <si>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</si>
  <si>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</si>
  <si>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</si>
  <si>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</si>
  <si>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</si>
  <si>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</si>
  <si>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</si>
  <si>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</si>
  <si>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</si>
  <si>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</si>
  <si>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</si>
  <si>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</si>
  <si>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</si>
  <si>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</si>
  <si>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</si>
  <si>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</si>
  <si>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</si>
  <si>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</si>
  <si>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</si>
  <si>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</si>
  <si>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</si>
  <si>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</si>
  <si>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</si>
  <si>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</si>
  <si>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</si>
  <si>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</si>
  <si>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</si>
  <si>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</si>
  <si>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</si>
  <si>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</si>
  <si>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</si>
  <si>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</si>
  <si>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</si>
  <si>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</si>
  <si>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</si>
  <si>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</si>
  <si>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</si>
  <si>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</si>
  <si>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</si>
  <si>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</si>
  <si>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</si>
  <si>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</si>
  <si>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</si>
  <si>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</si>
  <si>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</si>
  <si>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</si>
  <si>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</si>
  <si>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</si>
  <si>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</si>
  <si>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</si>
  <si>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</si>
  <si>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</si>
  <si>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</si>
  <si>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</si>
  <si>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</si>
  <si>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</si>
  <si>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</si>
  <si>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</si>
  <si>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</si>
  <si>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</si>
  <si>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</si>
  <si>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</si>
  <si>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</si>
  <si>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</si>
  <si>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</si>
  <si>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</si>
  <si>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</si>
  <si>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</si>
  <si>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</si>
  <si>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</si>
  <si>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</si>
  <si>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</si>
  <si>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</si>
  <si>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</si>
  <si>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</si>
  <si>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</si>
  <si>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</si>
  <si>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</si>
  <si>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</si>
  <si>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</si>
  <si>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</si>
  <si>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</si>
  <si>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</si>
  <si>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</si>
  <si>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</si>
  <si>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</si>
  <si>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</si>
  <si>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</si>
  <si>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</si>
  <si>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</si>
  <si>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</si>
  <si>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</si>
  <si>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</si>
  <si>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</si>
  <si>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</si>
  <si>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</si>
  <si>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</si>
  <si>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</si>
  <si>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</si>
  <si>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</si>
  <si>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</si>
  <si>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</si>
  <si>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</si>
  <si>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</si>
  <si>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</si>
  <si>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</si>
  <si>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</si>
  <si>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</si>
  <si>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</si>
  <si>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</si>
  <si>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</si>
  <si>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</si>
  <si>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</si>
  <si>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</si>
  <si>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</si>
  <si>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</si>
  <si>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</si>
  <si>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</si>
  <si>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</si>
  <si>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</si>
  <si>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</si>
  <si>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</si>
  <si>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</si>
  <si>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</si>
  <si>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</si>
  <si>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</si>
  <si>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</si>
  <si>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</si>
  <si>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</si>
  <si>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</si>
  <si>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</si>
  <si>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</si>
  <si>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</si>
  <si>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</si>
  <si>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</si>
  <si>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</si>
  <si>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</si>
  <si>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</si>
  <si>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</si>
  <si>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</si>
  <si>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</si>
  <si>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</si>
  <si>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</si>
  <si>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</si>
  <si>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</si>
  <si>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</si>
  <si>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</si>
  <si>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</si>
  <si>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</si>
  <si>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</si>
  <si>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</si>
  <si>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</si>
  <si>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</si>
  <si>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</si>
  <si>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</si>
  <si>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</si>
  <si>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</si>
  <si>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</si>
  <si>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</si>
  <si>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</si>
  <si>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</si>
  <si>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</si>
  <si>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</si>
  <si>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</si>
  <si>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</si>
  <si>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</si>
  <si>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</si>
  <si>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</si>
  <si>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</si>
  <si>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</si>
  <si>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</si>
  <si>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</si>
  <si>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</si>
  <si>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</si>
  <si>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</si>
  <si>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</si>
  <si>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</si>
  <si>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</si>
  <si>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</si>
  <si>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</si>
  <si>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</si>
  <si>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</si>
  <si>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</si>
  <si>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</si>
  <si>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</si>
  <si>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</si>
  <si>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</si>
  <si>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</si>
  <si>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</si>
  <si>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</si>
  <si>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</si>
  <si>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</si>
  <si>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</si>
  <si>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</si>
  <si>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</si>
  <si>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</si>
  <si>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</si>
  <si>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</si>
  <si>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</si>
  <si>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</si>
  <si>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</si>
  <si>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</si>
  <si>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</si>
  <si>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</si>
  <si>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</si>
  <si>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</si>
  <si>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</si>
  <si>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</si>
  <si>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</si>
  <si>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</si>
  <si>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</si>
  <si>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</si>
  <si>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</si>
  <si>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</si>
  <si>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</si>
  <si>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</si>
  <si>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</si>
  <si>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</si>
  <si>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</si>
  <si>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</si>
  <si>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</si>
  <si>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</si>
  <si>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</si>
  <si>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</si>
  <si>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</si>
  <si>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</si>
  <si>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</si>
  <si>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</si>
  <si>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</si>
  <si>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</si>
  <si>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</si>
  <si>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</si>
  <si>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</si>
  <si>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</si>
  <si>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</si>
  <si>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</si>
  <si>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</si>
  <si>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</si>
  <si>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</si>
  <si>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</si>
  <si>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</si>
  <si>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</si>
  <si>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</si>
  <si>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</si>
  <si>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</si>
  <si>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</si>
  <si>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</si>
  <si>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</si>
  <si>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</si>
  <si>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</si>
  <si>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</si>
  <si>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</si>
  <si>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</si>
  <si>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</si>
  <si>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</si>
  <si>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</si>
  <si>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</si>
  <si>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</si>
  <si>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</si>
  <si>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</si>
  <si>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</si>
  <si>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</si>
  <si>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</si>
  <si>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</si>
  <si>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</si>
  <si>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</si>
  <si>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</si>
  <si>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</si>
  <si>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</si>
  <si>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</si>
  <si>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</si>
  <si>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</si>
  <si>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</si>
  <si>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</si>
  <si>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</si>
  <si>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</si>
  <si>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</si>
  <si>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</si>
  <si>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</si>
  <si>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</si>
  <si>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</si>
  <si>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</si>
  <si>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</si>
  <si>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</si>
  <si>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</si>
  <si>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</si>
  <si>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</si>
  <si>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</si>
  <si>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</si>
  <si>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</si>
  <si>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</si>
  <si>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</si>
  <si>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</si>
  <si>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</si>
  <si>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</si>
  <si>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</si>
  <si>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</si>
  <si>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</si>
  <si>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</si>
  <si>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</si>
  <si>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</si>
  <si>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</si>
  <si>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</si>
  <si>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</si>
  <si>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</si>
  <si>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</si>
  <si>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</si>
  <si>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</si>
  <si>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</si>
  <si>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</si>
  <si>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</si>
  <si>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</si>
  <si>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</si>
  <si>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</si>
  <si>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</si>
  <si>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</si>
  <si>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</si>
  <si>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</si>
  <si>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</si>
  <si>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</si>
  <si>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</si>
  <si>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</si>
  <si>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</si>
  <si>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</si>
  <si>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</si>
  <si>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</si>
  <si>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</si>
  <si>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</si>
  <si>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</si>
  <si>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</si>
  <si>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</si>
  <si>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</si>
  <si>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</si>
  <si>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</si>
  <si>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</si>
  <si>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</si>
  <si>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</si>
  <si>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</si>
  <si>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</si>
  <si>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</si>
  <si>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</si>
  <si>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</si>
  <si>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</si>
  <si>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</si>
  <si>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</si>
  <si>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</si>
  <si>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</si>
  <si>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</si>
  <si>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</si>
  <si>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</si>
  <si>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</si>
  <si>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</si>
  <si>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</si>
  <si>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</si>
  <si>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</si>
  <si>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</si>
  <si>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</si>
  <si>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</si>
  <si>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</si>
  <si>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</si>
  <si>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</si>
  <si>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</si>
  <si>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</si>
  <si>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</si>
  <si>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</si>
  <si>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</si>
  <si>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</si>
  <si>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</si>
  <si>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</si>
  <si>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</si>
  <si>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</si>
  <si>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</si>
  <si>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</si>
  <si>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</si>
  <si>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</si>
  <si>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</si>
  <si>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</si>
  <si>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</si>
  <si>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</si>
  <si>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</si>
  <si>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</si>
  <si>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</si>
  <si>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</si>
  <si>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</si>
  <si>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</si>
  <si>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</si>
  <si>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</si>
  <si>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</si>
  <si>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</si>
  <si>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</si>
  <si>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</si>
  <si>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</si>
  <si>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</si>
  <si>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</si>
  <si>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</si>
  <si>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</si>
  <si>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</si>
  <si>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</si>
  <si>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</si>
  <si>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</si>
  <si>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</si>
  <si>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</si>
  <si>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</si>
  <si>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</si>
  <si>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</si>
  <si>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</si>
  <si>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</si>
  <si>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</si>
  <si>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</si>
  <si>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</si>
  <si>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</si>
  <si>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</si>
  <si>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</si>
  <si>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</si>
  <si>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</si>
  <si>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</si>
  <si>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</si>
  <si>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</si>
  <si>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</si>
  <si>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</si>
  <si>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</si>
  <si>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</si>
  <si>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</si>
  <si>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</si>
  <si>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</si>
  <si>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</si>
  <si>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</si>
  <si>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</si>
  <si>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</si>
  <si>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</si>
  <si>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</si>
  <si>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</si>
  <si>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</si>
  <si>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</si>
  <si>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</si>
  <si>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</si>
  <si>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</si>
  <si>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</si>
  <si>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</si>
  <si>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</si>
  <si>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</si>
  <si>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</si>
  <si>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</si>
  <si>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</si>
  <si>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</si>
  <si>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</si>
  <si>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</si>
  <si>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</si>
  <si>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</si>
  <si>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</si>
  <si>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</si>
  <si>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</si>
  <si>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</si>
  <si>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</si>
  <si>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</si>
  <si>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</si>
  <si>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</si>
  <si>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</si>
  <si>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</si>
  <si>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</si>
  <si>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</si>
  <si>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</si>
  <si>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</si>
  <si>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</si>
  <si>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</si>
  <si>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</si>
  <si>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</si>
  <si>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</si>
  <si>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</si>
  <si>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</si>
  <si>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</si>
  <si>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</si>
  <si>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</si>
  <si>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</si>
  <si>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</si>
  <si>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</si>
  <si>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</si>
  <si>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</si>
  <si>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</si>
  <si>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</si>
  <si>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</si>
  <si>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</si>
  <si>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</si>
  <si>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</si>
  <si>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</si>
  <si>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</si>
  <si>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</si>
  <si>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</si>
  <si>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</si>
  <si>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</si>
  <si>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</si>
  <si>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</si>
  <si>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</si>
  <si>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</si>
  <si>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</si>
  <si>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</si>
  <si>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</si>
  <si>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</si>
  <si>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</si>
  <si>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</si>
  <si>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</si>
  <si>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</si>
  <si>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</si>
  <si>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</si>
  <si>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</si>
  <si>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</si>
  <si>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</si>
  <si>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</si>
  <si>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</si>
  <si>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</si>
  <si>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</si>
  <si>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</si>
  <si>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</si>
  <si>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</si>
  <si>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</si>
  <si>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</si>
  <si>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</si>
  <si>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</si>
  <si>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</si>
  <si>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</si>
  <si>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</si>
  <si>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</si>
  <si>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</si>
  <si>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</si>
  <si>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</si>
  <si>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</si>
  <si>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</si>
  <si>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</si>
  <si>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</si>
  <si>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</si>
  <si>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</si>
  <si>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</si>
  <si>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</si>
  <si>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</si>
  <si>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</si>
  <si>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</si>
  <si>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</si>
  <si>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</si>
  <si>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</si>
  <si>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</si>
  <si>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</si>
  <si>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</si>
  <si>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</si>
  <si>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</si>
  <si>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</si>
  <si>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</si>
  <si>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</si>
  <si>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</si>
  <si>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</si>
  <si>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</si>
  <si>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</si>
  <si>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</si>
  <si>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</si>
  <si>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</si>
  <si>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</si>
  <si>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</si>
  <si>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</si>
  <si>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</si>
  <si>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</si>
  <si>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</si>
  <si>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</si>
  <si>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</si>
  <si>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</si>
  <si>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</si>
  <si>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</si>
  <si>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</si>
  <si>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</si>
  <si>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</si>
  <si>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</si>
  <si>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</si>
  <si>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</si>
  <si>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</si>
  <si>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</si>
  <si>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</si>
  <si>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</si>
  <si>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</si>
  <si>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</si>
  <si>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</si>
  <si>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</si>
  <si>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</si>
  <si>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</si>
  <si>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</si>
  <si>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</si>
  <si>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</si>
  <si>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</si>
  <si>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</si>
  <si>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</si>
  <si>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</si>
  <si>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</si>
  <si>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</si>
  <si>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</si>
  <si>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</si>
  <si>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</si>
  <si>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</si>
  <si>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</si>
  <si>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</si>
  <si>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</si>
  <si>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</si>
  <si>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</si>
  <si>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</si>
  <si>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</si>
  <si>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</si>
  <si>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</si>
  <si>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</si>
  <si>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</si>
  <si>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</si>
  <si>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</si>
  <si>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</si>
  <si>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</si>
  <si>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</si>
  <si>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</si>
  <si>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</si>
  <si>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</si>
  <si>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</si>
  <si>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</si>
  <si>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</si>
  <si>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</si>
  <si>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</si>
  <si>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</si>
  <si>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</si>
  <si>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</si>
  <si>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</si>
  <si>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</si>
  <si>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</si>
  <si>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</si>
  <si>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</si>
  <si>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</si>
  <si>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</si>
  <si>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</si>
  <si>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</si>
  <si>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</si>
  <si>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</si>
  <si>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</si>
  <si>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</si>
  <si>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</si>
  <si>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</si>
  <si>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</si>
  <si>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</si>
  <si>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</si>
  <si>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</si>
  <si>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</si>
  <si>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</si>
  <si>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</si>
  <si>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</si>
  <si>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</si>
  <si>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</si>
  <si>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</si>
  <si>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</si>
  <si>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</si>
  <si>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</si>
  <si>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</si>
  <si>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</si>
  <si>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</si>
  <si>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</si>
  <si>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</si>
  <si>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</si>
  <si>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</si>
  <si>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</si>
  <si>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</si>
  <si>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</si>
  <si>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</si>
  <si>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</si>
  <si>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</si>
  <si>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</si>
  <si>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</si>
  <si>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</si>
  <si>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</si>
  <si>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</si>
  <si>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</si>
  <si>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</si>
  <si>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</si>
  <si>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</si>
  <si>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</si>
  <si>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</si>
  <si>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</si>
  <si>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</si>
  <si>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</si>
  <si>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</si>
  <si>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</si>
  <si>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</si>
  <si>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</si>
  <si>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</si>
  <si>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</si>
  <si>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</si>
  <si>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</si>
  <si>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</si>
  <si>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</si>
  <si>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</si>
  <si>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</si>
  <si>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</si>
  <si>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</si>
  <si>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</si>
  <si>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</si>
  <si>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</si>
  <si>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</si>
  <si>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</si>
  <si>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</si>
  <si>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</si>
  <si>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</si>
  <si>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</si>
  <si>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</si>
  <si>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</si>
  <si>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</si>
  <si>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</si>
  <si>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</si>
  <si>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</si>
  <si>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</si>
  <si>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</si>
  <si>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</si>
  <si>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</si>
  <si>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</si>
  <si>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</si>
  <si>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</si>
  <si>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</si>
  <si>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</si>
  <si>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</si>
  <si>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</si>
  <si>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</si>
  <si>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</si>
  <si>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</si>
  <si>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</si>
  <si>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</si>
  <si>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</si>
  <si>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</si>
  <si>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</si>
  <si>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</si>
  <si>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</si>
  <si>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</si>
  <si>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</si>
  <si>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</si>
  <si>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</si>
  <si>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</si>
  <si>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</si>
  <si>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</si>
  <si>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</si>
  <si>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</si>
  <si>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</si>
  <si>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</si>
  <si>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</si>
  <si>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</si>
  <si>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</si>
  <si>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</si>
  <si>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</si>
  <si>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</si>
  <si>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</si>
  <si>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</si>
  <si>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</si>
  <si>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</si>
  <si>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</si>
  <si>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</si>
  <si>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</si>
  <si>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</si>
  <si>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</si>
  <si>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</si>
  <si>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</si>
  <si>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</si>
  <si>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</si>
  <si>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</si>
  <si>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</si>
  <si>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</si>
  <si>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</si>
  <si>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</si>
  <si>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</si>
  <si>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</si>
  <si>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</si>
  <si>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</si>
  <si>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</si>
  <si>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</si>
  <si>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</si>
  <si>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</si>
  <si>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</si>
  <si>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</si>
  <si>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</si>
  <si>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</si>
  <si>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</si>
  <si>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</si>
  <si>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</si>
  <si>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</si>
  <si>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</si>
  <si>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</si>
  <si>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</si>
  <si>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</si>
  <si>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</si>
  <si>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</si>
  <si>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</si>
  <si>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</si>
  <si>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</si>
  <si>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</si>
  <si>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</si>
  <si>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</si>
  <si>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</si>
  <si>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</si>
  <si>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</si>
  <si>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</si>
  <si>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</si>
  <si>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</si>
  <si>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</si>
  <si>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</si>
  <si>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</si>
  <si>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</si>
  <si>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</si>
  <si>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</si>
  <si>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</si>
  <si>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</si>
  <si>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</si>
  <si>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</si>
  <si>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</si>
  <si>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</si>
  <si>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</si>
  <si>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</si>
  <si>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</si>
  <si>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</si>
  <si>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</si>
  <si>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</si>
  <si>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</si>
  <si>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</si>
  <si>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</si>
  <si>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</si>
  <si>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</si>
  <si>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</si>
  <si>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</si>
  <si>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</si>
  <si>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</si>
  <si>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</si>
  <si>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</si>
  <si>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</si>
  <si>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</si>
  <si>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</si>
  <si>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</si>
  <si>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</si>
  <si>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</si>
  <si>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</si>
  <si>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</si>
  <si>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</si>
  <si>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</si>
  <si>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</si>
  <si>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</si>
  <si>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</si>
  <si>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</si>
  <si>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</si>
  <si>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</si>
  <si>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</si>
  <si>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</si>
  <si>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</si>
  <si>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</si>
  <si>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</si>
  <si>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</si>
  <si>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</si>
  <si>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</si>
  <si>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</si>
  <si>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</si>
  <si>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</si>
  <si>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</si>
  <si>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</si>
  <si>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</si>
  <si>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</si>
  <si>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</si>
  <si>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</si>
  <si>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</si>
  <si>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</si>
  <si>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</si>
  <si>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</si>
  <si>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</si>
  <si>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</si>
  <si>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</si>
  <si>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</si>
  <si>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</si>
  <si>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</si>
  <si>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</si>
  <si>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</si>
  <si>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</si>
  <si>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</si>
  <si>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</si>
  <si>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</si>
  <si>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</si>
  <si>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</si>
  <si>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</si>
  <si>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</si>
  <si>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</si>
  <si>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</si>
  <si>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</si>
  <si>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</si>
  <si>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</si>
  <si>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</si>
  <si>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</si>
  <si>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</si>
  <si>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</si>
  <si>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</si>
  <si>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</si>
  <si>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</si>
  <si>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</si>
  <si>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</si>
  <si>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</si>
  <si>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</si>
  <si>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</si>
  <si>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</si>
  <si>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</si>
  <si>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</si>
  <si>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</si>
  <si>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</si>
  <si>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</si>
  <si>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</si>
  <si>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</si>
  <si>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</si>
  <si>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</si>
  <si>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</si>
  <si>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</si>
  <si>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</si>
  <si>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</si>
  <si>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</si>
  <si>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</si>
  <si>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</si>
  <si>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</si>
  <si>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</si>
  <si>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</si>
  <si>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</si>
  <si>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</si>
  <si>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</si>
  <si>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</si>
  <si>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</si>
  <si>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</si>
  <si>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</si>
  <si>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</si>
  <si>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</si>
  <si>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</si>
  <si>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</si>
  <si>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</si>
  <si>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</si>
  <si>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</si>
  <si>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</si>
  <si>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</si>
  <si>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</si>
  <si>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</si>
  <si>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</si>
  <si>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</si>
  <si>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</si>
  <si>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</si>
  <si>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</si>
  <si>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</si>
  <si>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</si>
  <si>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</si>
  <si>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</si>
  <si>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</si>
  <si>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</si>
  <si>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</si>
  <si>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</si>
  <si>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</si>
  <si>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</si>
  <si>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</si>
  <si>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</si>
  <si>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</si>
  <si>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</si>
  <si>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</si>
  <si>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</si>
  <si>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</si>
  <si>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</si>
  <si>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</si>
  <si>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</si>
  <si>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</si>
  <si>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</si>
  <si>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</si>
  <si>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</si>
  <si>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</si>
  <si>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</si>
  <si>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</si>
  <si>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</si>
  <si>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</si>
  <si>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</si>
  <si>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</si>
  <si>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</si>
  <si>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</si>
  <si>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</si>
  <si>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</si>
  <si>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</si>
  <si>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</si>
  <si>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</si>
  <si>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</si>
  <si>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</si>
  <si>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</si>
  <si>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</si>
  <si>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</si>
  <si>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</si>
  <si>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</si>
  <si>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</si>
  <si>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</si>
  <si>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</si>
  <si>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</si>
  <si>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</si>
  <si>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</si>
  <si>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</si>
  <si>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</si>
  <si>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</si>
  <si>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</si>
  <si>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</si>
  <si>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</si>
  <si>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</si>
  <si>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</si>
  <si>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</si>
  <si>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</si>
  <si>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</si>
  <si>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</si>
  <si>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</si>
  <si>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</si>
  <si>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</si>
  <si>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</si>
  <si>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</si>
  <si>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</si>
  <si>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</si>
  <si>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</si>
  <si>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</si>
  <si>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</si>
  <si>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</si>
  <si>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</si>
  <si>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</si>
  <si>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</si>
  <si>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</si>
  <si>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</si>
  <si>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</si>
  <si>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</si>
  <si>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</si>
  <si>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</si>
  <si>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</si>
  <si>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</si>
  <si>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</si>
  <si>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</si>
  <si>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</si>
  <si>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</si>
  <si>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</si>
  <si>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</si>
  <si>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</si>
  <si>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</si>
  <si>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</si>
  <si>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</si>
  <si>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</si>
  <si>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</si>
  <si>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</si>
  <si>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</si>
  <si>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</si>
  <si>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</si>
  <si>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</si>
  <si>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</si>
  <si>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</si>
  <si>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</si>
  <si>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</si>
  <si>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</si>
  <si>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</si>
  <si>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</si>
  <si>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</si>
  <si>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</si>
  <si>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</si>
  <si>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</si>
  <si>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</si>
  <si>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</si>
  <si>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</si>
  <si>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</si>
  <si>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</si>
  <si>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</si>
  <si>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</si>
  <si>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</si>
  <si>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</si>
  <si>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</si>
  <si>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</si>
  <si>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</si>
  <si>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</si>
  <si>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</si>
  <si>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</si>
  <si>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</si>
  <si>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</si>
  <si>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</si>
  <si>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</si>
  <si>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</si>
  <si>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</si>
  <si>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</si>
  <si>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</si>
  <si>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</si>
  <si>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</si>
  <si>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</si>
  <si>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</si>
  <si>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</si>
  <si>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</si>
  <si>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</si>
  <si>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</si>
  <si>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</si>
  <si>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</si>
  <si>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</si>
  <si>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</si>
  <si>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</si>
  <si>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</si>
  <si>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</si>
  <si>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</si>
  <si>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</si>
  <si>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</si>
  <si>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</si>
  <si>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</si>
  <si>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</si>
  <si>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</si>
  <si>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</si>
  <si>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</si>
  <si>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</si>
  <si>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</si>
  <si>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</si>
  <si>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</si>
  <si>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</si>
  <si>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</si>
  <si>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</si>
  <si>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</si>
  <si>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</si>
  <si>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</si>
  <si>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</si>
  <si>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</si>
  <si>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</si>
  <si>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</si>
  <si>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</si>
  <si>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</si>
  <si>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</si>
  <si>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</si>
  <si>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</si>
  <si>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</si>
  <si>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</si>
  <si>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</si>
  <si>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</si>
  <si>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</si>
  <si>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</si>
  <si>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</si>
  <si>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</si>
  <si>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</si>
  <si>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</si>
  <si>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</si>
  <si>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</si>
  <si>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</si>
  <si>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</si>
  <si>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</si>
  <si>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</si>
  <si>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</si>
  <si>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</si>
  <si>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</si>
  <si>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</si>
  <si>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</si>
  <si>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</si>
  <si>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</si>
  <si>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</si>
  <si>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</si>
  <si>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</si>
  <si>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</si>
  <si>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</si>
  <si>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</si>
  <si>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</si>
  <si>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</si>
  <si>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</si>
  <si>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</si>
  <si>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</si>
  <si>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</si>
  <si>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</si>
  <si>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</si>
  <si>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</si>
  <si>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</si>
  <si>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</si>
  <si>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</si>
  <si>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</si>
  <si>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</si>
  <si>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</si>
  <si>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</si>
  <si>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</si>
  <si>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</si>
  <si>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</si>
  <si>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</si>
  <si>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</si>
  <si>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</si>
  <si>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</si>
  <si>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</si>
  <si>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</si>
  <si>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</si>
  <si>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</si>
  <si>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</si>
  <si>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</si>
  <si>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</si>
  <si>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</si>
  <si>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</si>
  <si>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</si>
  <si>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</si>
  <si>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</si>
  <si>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</si>
  <si>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</si>
  <si>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</si>
  <si>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</si>
  <si>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</si>
  <si>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</si>
  <si>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</si>
  <si>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</si>
  <si>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</si>
  <si>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</si>
  <si>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</si>
  <si>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</si>
  <si>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</si>
  <si>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</si>
  <si>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</si>
  <si>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</si>
  <si>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</si>
  <si>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</si>
  <si>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</si>
  <si>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</si>
  <si>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</si>
  <si>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</si>
  <si>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</si>
  <si>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</si>
  <si>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</si>
  <si>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</si>
  <si>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</si>
  <si>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</si>
  <si>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</si>
  <si>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</si>
  <si>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</si>
  <si>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</si>
  <si>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</si>
  <si>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</si>
  <si>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</si>
  <si>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</si>
  <si>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</si>
  <si>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</si>
  <si>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</si>
  <si>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</si>
  <si>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</si>
  <si>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</si>
  <si>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</si>
  <si>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</si>
  <si>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</si>
  <si>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</si>
  <si>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</si>
  <si>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</si>
  <si>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</si>
  <si>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</si>
  <si>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</si>
  <si>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</si>
  <si>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</si>
  <si>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</si>
  <si>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</si>
  <si>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</si>
  <si>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</si>
  <si>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</si>
  <si>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</si>
  <si>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</si>
  <si>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</si>
  <si>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</si>
  <si>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</si>
  <si>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</si>
  <si>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</si>
  <si>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</si>
  <si>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</si>
  <si>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</si>
  <si>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</si>
  <si>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</si>
  <si>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</si>
  <si>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</si>
  <si>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</si>
  <si>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</si>
  <si>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</si>
  <si>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</si>
  <si>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</si>
  <si>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</si>
  <si>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</si>
  <si>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</si>
  <si>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</si>
  <si>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</si>
  <si>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</si>
  <si>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</si>
  <si>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</si>
  <si>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</si>
  <si>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</si>
  <si>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</si>
  <si>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</si>
  <si>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</si>
  <si>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</si>
  <si>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</si>
  <si>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</si>
  <si>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</si>
  <si>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</si>
  <si>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</si>
  <si>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</si>
  <si>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</si>
  <si>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</si>
  <si>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</si>
  <si>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</si>
  <si>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</si>
  <si>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</si>
  <si>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</si>
  <si>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</si>
  <si>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</si>
  <si>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</si>
  <si>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</si>
  <si>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</si>
  <si>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</si>
  <si>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</si>
  <si>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</si>
  <si>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</si>
  <si>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</si>
  <si>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</si>
  <si>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</si>
  <si>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</si>
  <si>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</si>
  <si>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</si>
  <si>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</si>
  <si>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</si>
  <si>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</si>
  <si>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</si>
  <si>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</si>
  <si>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</si>
  <si>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</si>
  <si>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</si>
  <si>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</si>
  <si>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</si>
  <si>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</si>
  <si>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</si>
  <si>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</si>
  <si>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</si>
  <si>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</si>
  <si>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</si>
  <si>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</si>
  <si>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</si>
  <si>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</si>
  <si>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</si>
  <si>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</si>
  <si>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</si>
  <si>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</si>
  <si>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</si>
  <si>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</si>
  <si>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</si>
  <si>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</si>
  <si>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</si>
  <si>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</si>
  <si>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</si>
  <si>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</si>
  <si>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</si>
  <si>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</si>
  <si>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</si>
  <si>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</si>
  <si>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</si>
  <si>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</si>
  <si>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</si>
  <si>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</si>
  <si>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</si>
  <si>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</si>
  <si>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</si>
  <si>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</si>
  <si>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</si>
  <si>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</si>
  <si>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</si>
  <si>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</si>
  <si>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</si>
  <si>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</si>
  <si>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</si>
  <si>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</si>
  <si>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</si>
  <si>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</si>
  <si>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</si>
  <si>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</si>
  <si>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</si>
  <si>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</si>
  <si>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</si>
  <si>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</si>
  <si>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</si>
  <si>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</si>
  <si>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</si>
  <si>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</si>
  <si>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</si>
  <si>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</si>
  <si>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</si>
  <si>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</si>
  <si>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</si>
  <si>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</si>
  <si>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</si>
  <si>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</si>
  <si>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</si>
  <si>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</si>
  <si>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</si>
  <si>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</si>
  <si>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</si>
  <si>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</si>
  <si>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</si>
  <si>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</si>
  <si>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</si>
  <si>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</si>
  <si>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</si>
  <si>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</si>
  <si>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</si>
  <si>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</si>
  <si>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</si>
  <si>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</si>
  <si>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</si>
  <si>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</si>
  <si>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</si>
  <si>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</si>
  <si>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</si>
  <si>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</si>
  <si>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</si>
  <si>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</si>
  <si>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</si>
  <si>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</si>
  <si>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</si>
  <si>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</si>
  <si>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</si>
  <si>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</si>
  <si>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</si>
  <si>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</si>
  <si>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</si>
  <si>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</si>
  <si>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</si>
  <si>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</si>
  <si>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</si>
  <si>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</si>
  <si>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</si>
  <si>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</si>
  <si>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</si>
  <si>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</si>
  <si>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</si>
  <si>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</si>
  <si>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</si>
  <si>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</si>
  <si>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</si>
  <si>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</si>
  <si>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</si>
  <si>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</si>
  <si>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</si>
  <si>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</si>
  <si>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</si>
  <si>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</si>
  <si>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</si>
  <si>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</si>
  <si>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</si>
  <si>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</si>
  <si>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</si>
  <si>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</si>
  <si>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</si>
  <si>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</si>
  <si>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</si>
  <si>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</si>
  <si>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</si>
  <si>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</si>
  <si>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</si>
  <si>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</si>
  <si>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</si>
  <si>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</si>
  <si>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</si>
  <si>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</si>
  <si>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</si>
  <si>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</si>
  <si>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</si>
  <si>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</si>
  <si>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</si>
  <si>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</si>
  <si>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</si>
  <si>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</si>
  <si>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</si>
  <si>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</si>
  <si>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</si>
  <si>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</si>
  <si>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</si>
  <si>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</si>
  <si>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</si>
  <si>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</si>
  <si>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</si>
  <si>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</si>
  <si>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</si>
  <si>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</si>
  <si>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</si>
  <si>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</si>
  <si>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</si>
  <si>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</si>
  <si>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</si>
  <si>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</si>
  <si>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</si>
  <si>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</si>
  <si>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</si>
  <si>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</si>
  <si>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</si>
  <si>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</si>
  <si>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</si>
  <si>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</si>
  <si>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</si>
  <si>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</si>
  <si>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</si>
  <si>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</si>
  <si>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</si>
  <si>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</si>
  <si>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</si>
  <si>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</si>
  <si>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</si>
  <si>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</si>
  <si>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</si>
  <si>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</si>
  <si>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</si>
  <si>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</si>
  <si>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</si>
  <si>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</si>
  <si>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</si>
  <si>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</si>
  <si>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</si>
  <si>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</si>
  <si>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</si>
  <si>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</si>
  <si>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</si>
  <si>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</si>
  <si>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</si>
  <si>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</si>
  <si>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</si>
  <si>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</si>
  <si>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</si>
  <si>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</si>
  <si>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</si>
  <si>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</si>
  <si>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</si>
  <si>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</si>
  <si>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</si>
  <si>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</si>
  <si>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</si>
  <si>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</si>
  <si>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</si>
  <si>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</si>
  <si>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</si>
  <si>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</si>
  <si>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</si>
  <si>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</si>
  <si>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</si>
  <si>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</si>
  <si>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</si>
  <si>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</si>
  <si>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</si>
  <si>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</si>
  <si>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</si>
  <si>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</si>
  <si>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</si>
  <si>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</si>
  <si>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</si>
  <si>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</si>
  <si>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</si>
  <si>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</si>
  <si>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</si>
  <si>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</si>
  <si>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</si>
  <si>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</si>
  <si>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</si>
  <si>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</si>
  <si>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</si>
  <si>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</si>
  <si>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</si>
  <si>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</si>
  <si>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</si>
  <si>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</si>
  <si>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</si>
  <si>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</si>
  <si>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</si>
  <si>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</si>
  <si>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</si>
  <si>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</si>
  <si>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</si>
  <si>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</si>
  <si>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</si>
  <si>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</si>
  <si>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</si>
  <si>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</si>
  <si>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</si>
  <si>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</si>
  <si>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</si>
  <si>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</si>
  <si>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</si>
  <si>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</si>
  <si>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</si>
  <si>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</si>
  <si>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</si>
  <si>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</si>
  <si>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</si>
  <si>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</si>
  <si>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</si>
  <si>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</si>
  <si>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</si>
  <si>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</si>
  <si>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</si>
  <si>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</si>
  <si>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</si>
  <si>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</si>
  <si>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</si>
  <si>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</si>
  <si>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</si>
  <si>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</si>
  <si>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</si>
  <si>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</si>
  <si>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</si>
  <si>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</si>
  <si>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</si>
  <si>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</si>
  <si>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</si>
  <si>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</si>
  <si>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</si>
  <si>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</si>
  <si>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</si>
  <si>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</si>
  <si>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</si>
  <si>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</si>
  <si>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</si>
  <si>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</si>
  <si>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</si>
  <si>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</si>
  <si>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</si>
  <si>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</si>
  <si>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</si>
  <si>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</si>
  <si>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</si>
  <si>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</si>
  <si>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</si>
  <si>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</si>
  <si>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</si>
  <si>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</si>
  <si>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</si>
  <si>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</si>
  <si>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</si>
  <si>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</si>
  <si>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</si>
  <si>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</si>
  <si>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</si>
  <si>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</si>
  <si>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</si>
  <si>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</si>
  <si>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</si>
  <si>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</si>
  <si>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</si>
  <si>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</si>
  <si>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</si>
  <si>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</si>
  <si>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</si>
  <si>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</si>
  <si>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</si>
  <si>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</si>
  <si>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</si>
  <si>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</si>
  <si>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</si>
  <si>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</si>
  <si>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</si>
  <si>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</si>
  <si>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</si>
  <si>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</si>
  <si>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</si>
  <si>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</si>
  <si>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</si>
  <si>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</si>
  <si>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</si>
  <si>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</si>
  <si>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</si>
  <si>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</si>
  <si>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</si>
  <si>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</si>
  <si>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</si>
  <si>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</si>
  <si>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</si>
  <si>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</si>
  <si>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</si>
  <si>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</si>
  <si>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</si>
  <si>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</si>
  <si>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</si>
  <si>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</si>
  <si>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</si>
  <si>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</si>
  <si>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</si>
  <si>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</si>
  <si>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</si>
  <si>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</si>
  <si>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</si>
  <si>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</si>
  <si>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</si>
  <si>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</si>
  <si>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</si>
  <si>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</si>
  <si>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</si>
  <si>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</si>
  <si>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</si>
  <si>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</si>
  <si>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</si>
  <si>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</si>
  <si>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</si>
  <si>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</si>
  <si>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</si>
  <si>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</si>
  <si>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</si>
  <si>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</si>
  <si>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</si>
  <si>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</si>
  <si>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</si>
  <si>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</si>
  <si>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</si>
  <si>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</si>
  <si>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</si>
  <si>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</si>
  <si>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</si>
  <si>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</si>
  <si>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</si>
  <si>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</si>
  <si>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</si>
  <si>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</si>
  <si>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</si>
  <si>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</si>
  <si>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</si>
  <si>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</si>
  <si>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</si>
  <si>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</si>
  <si>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</si>
  <si>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</si>
  <si>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</si>
  <si>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</si>
  <si>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</si>
  <si>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</si>
  <si>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</si>
  <si>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</si>
  <si>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</si>
  <si>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</si>
  <si>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</si>
  <si>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</si>
  <si>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</si>
  <si>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</si>
  <si>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</si>
  <si>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</si>
  <si>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</si>
  <si>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</si>
  <si>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</si>
  <si>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</si>
  <si>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</si>
  <si>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</si>
  <si>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</si>
  <si>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</si>
  <si>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</si>
  <si>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</si>
  <si>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</si>
  <si>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</si>
  <si>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</si>
  <si>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</si>
  <si>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</si>
  <si>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</si>
  <si>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</si>
  <si>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</si>
  <si>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</si>
  <si>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</si>
  <si>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</si>
  <si>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</si>
  <si>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</si>
  <si>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</si>
  <si>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</si>
  <si>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</si>
  <si>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</si>
  <si>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</si>
  <si>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</si>
  <si>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</si>
  <si>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</si>
  <si>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</si>
  <si>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</si>
  <si>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</si>
  <si>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</si>
  <si>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</si>
  <si>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</si>
  <si>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</si>
  <si>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</si>
  <si>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</si>
  <si>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</si>
  <si>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</si>
  <si>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</si>
  <si>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</si>
  <si>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</si>
  <si>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</si>
  <si>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</si>
  <si>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</si>
  <si>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</si>
  <si>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</si>
  <si>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</si>
  <si>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</si>
  <si>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</si>
  <si>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</si>
  <si>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</si>
  <si>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</si>
  <si>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</si>
  <si>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</si>
  <si>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</si>
  <si>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</si>
  <si>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</si>
  <si>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</si>
  <si>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</si>
  <si>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</si>
  <si>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</si>
  <si>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</si>
  <si>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</si>
  <si>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</si>
  <si>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</si>
  <si>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</si>
  <si>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</si>
  <si>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</si>
  <si>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</si>
  <si>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</si>
  <si>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</si>
  <si>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</si>
  <si>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</si>
  <si>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</si>
  <si>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</si>
  <si>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</si>
  <si>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</si>
  <si>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</si>
  <si>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</si>
  <si>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</si>
  <si>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</si>
  <si>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</si>
  <si>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</si>
  <si>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</si>
  <si>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</si>
  <si>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</si>
  <si>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</si>
  <si>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</si>
  <si>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</si>
  <si>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</si>
  <si>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</si>
  <si>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</si>
  <si>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</si>
  <si>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</si>
  <si>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</si>
  <si>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</si>
  <si>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</si>
  <si>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</si>
  <si>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</si>
  <si>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</si>
  <si>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</si>
  <si>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</si>
  <si>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</si>
  <si>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</si>
  <si>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</si>
  <si>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</si>
  <si>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</si>
  <si>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</si>
  <si>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</si>
  <si>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</si>
  <si>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</si>
  <si>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</si>
  <si>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</si>
  <si>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</si>
  <si>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</si>
  <si>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</si>
  <si>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</si>
  <si>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</si>
  <si>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</si>
  <si>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</si>
  <si>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</si>
  <si>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</si>
  <si>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</si>
  <si>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</si>
  <si>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</si>
  <si>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</si>
  <si>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</si>
  <si>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</si>
  <si>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</si>
  <si>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</si>
  <si>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</si>
  <si>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</si>
  <si>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</si>
  <si>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</si>
  <si>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</si>
  <si>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</si>
  <si>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</si>
  <si>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</si>
  <si>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</si>
  <si>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</si>
  <si>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</si>
  <si>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</si>
  <si>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</si>
  <si>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</si>
  <si>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</si>
  <si>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</si>
  <si>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</si>
  <si>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</si>
  <si>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</si>
  <si>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</si>
  <si>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</si>
  <si>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</si>
  <si>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</si>
  <si>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</si>
  <si>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</si>
  <si>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</si>
  <si>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</si>
  <si>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</si>
  <si>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</si>
  <si>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</si>
  <si>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</si>
  <si>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</si>
  <si>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</si>
  <si>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</si>
  <si>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</si>
  <si>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</si>
  <si>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</si>
  <si>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</si>
  <si>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</si>
  <si>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</si>
  <si>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</si>
  <si>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</si>
  <si>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</si>
  <si>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</si>
  <si>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</si>
  <si>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</si>
  <si>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</si>
  <si>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</si>
  <si>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</si>
  <si>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</si>
  <si>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</si>
  <si>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</si>
  <si>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</si>
  <si>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</si>
  <si>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</si>
  <si>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</si>
  <si>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</si>
  <si>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</si>
  <si>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</si>
  <si>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</si>
  <si>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</si>
  <si>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</si>
  <si>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</si>
  <si>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</si>
  <si>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</si>
  <si>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</si>
  <si>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</si>
  <si>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</si>
  <si>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</si>
  <si>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</si>
  <si>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</si>
  <si>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</si>
  <si>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</si>
  <si>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</si>
  <si>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</si>
  <si>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</si>
  <si>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</si>
  <si>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</si>
  <si>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</si>
  <si>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</si>
  <si>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</si>
  <si>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</si>
  <si>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</si>
  <si>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</si>
  <si>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</si>
  <si>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</si>
  <si>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</si>
  <si>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</si>
  <si>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</si>
  <si>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</si>
  <si>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</si>
  <si>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</si>
  <si>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</si>
  <si>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</si>
  <si>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</si>
  <si>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</si>
  <si>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</si>
  <si>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</si>
  <si>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</si>
  <si>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</si>
  <si>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</si>
  <si>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</si>
  <si>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</si>
  <si>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</si>
  <si>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</si>
  <si>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</si>
  <si>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</si>
  <si>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</si>
  <si>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</si>
  <si>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</si>
  <si>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</si>
  <si>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</si>
  <si>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</si>
  <si>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</si>
  <si>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</si>
  <si>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</si>
  <si>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</si>
  <si>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</si>
  <si>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</si>
  <si>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</si>
  <si>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</si>
  <si>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</si>
  <si>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</si>
  <si>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</si>
  <si>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</si>
  <si>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</si>
  <si>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</si>
  <si>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</si>
  <si>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</si>
  <si>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</si>
  <si>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</si>
  <si>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</si>
  <si>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</si>
  <si>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</si>
  <si>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</si>
  <si>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</si>
  <si>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</si>
  <si>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</si>
  <si>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</si>
  <si>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</si>
  <si>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</si>
  <si>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</si>
  <si>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</si>
  <si>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</si>
  <si>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</si>
  <si>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</si>
  <si>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</si>
  <si>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</si>
  <si>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</si>
  <si>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</si>
  <si>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</si>
  <si>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</si>
  <si>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</si>
  <si>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</si>
  <si>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</si>
  <si>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</si>
  <si>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</si>
  <si>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</si>
  <si>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</si>
  <si>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</si>
  <si>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</si>
  <si>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</si>
  <si>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</si>
  <si>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</si>
  <si>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</si>
  <si>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</si>
  <si>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</si>
  <si>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</si>
  <si>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</si>
  <si>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</si>
  <si>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</si>
  <si>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</si>
  <si>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</si>
  <si>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</si>
  <si>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</si>
  <si>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</si>
  <si>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</si>
  <si>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</si>
  <si>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</si>
  <si>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</si>
  <si>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</si>
  <si>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</si>
  <si>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</si>
  <si>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</si>
  <si>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</si>
  <si>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</si>
  <si>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</si>
  <si>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</si>
  <si>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</si>
  <si>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</si>
  <si>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</si>
  <si>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</si>
  <si>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</si>
  <si>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</si>
  <si>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</si>
  <si>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</si>
  <si>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</si>
  <si>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</si>
  <si>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</si>
  <si>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</si>
  <si>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</si>
  <si>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</si>
  <si>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</si>
  <si>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</si>
  <si>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</si>
  <si>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</si>
  <si>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</si>
  <si>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</si>
  <si>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</si>
  <si>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</si>
  <si>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</si>
  <si>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</si>
  <si>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</si>
  <si>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</si>
  <si>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</si>
  <si>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</si>
  <si>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</si>
  <si>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</si>
  <si>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</si>
  <si>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</si>
  <si>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</si>
  <si>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</si>
  <si>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</si>
  <si>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</si>
  <si>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</si>
  <si>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</si>
  <si>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</si>
  <si>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</si>
  <si>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</si>
  <si>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</si>
  <si>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</si>
  <si>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</si>
  <si>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</si>
  <si>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</si>
  <si>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</si>
  <si>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</si>
  <si>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</si>
  <si>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</si>
  <si>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</si>
  <si>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</si>
  <si>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</si>
  <si>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</si>
  <si>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</si>
  <si>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</si>
  <si>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</si>
  <si>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</si>
  <si>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</si>
  <si>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</si>
  <si>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</si>
  <si>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</si>
  <si>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</si>
  <si>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</si>
  <si>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</si>
  <si>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</si>
  <si>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</si>
  <si>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</si>
  <si>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</si>
  <si>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</si>
  <si>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</si>
  <si>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</si>
  <si>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</si>
  <si>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</si>
  <si>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</si>
  <si>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</si>
  <si>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</si>
  <si>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</si>
  <si>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</si>
  <si>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</si>
  <si>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</si>
  <si>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</si>
  <si>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</si>
  <si>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</si>
  <si>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</si>
  <si>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</si>
  <si>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</si>
  <si>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</si>
  <si>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</si>
  <si>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</si>
  <si>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</si>
  <si>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</si>
  <si>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</si>
  <si>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</si>
  <si>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</si>
  <si>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</si>
  <si>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</si>
  <si>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</si>
  <si>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</si>
  <si>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</si>
  <si>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</si>
  <si>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</si>
  <si>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</si>
  <si>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</si>
  <si>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</si>
  <si>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</si>
  <si>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</si>
  <si>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</si>
  <si>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</si>
  <si>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</si>
  <si>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</si>
  <si>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</si>
  <si>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</si>
  <si>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</si>
  <si>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</si>
  <si>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</si>
  <si>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</si>
  <si>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</si>
  <si>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</si>
  <si>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</si>
  <si>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</si>
  <si>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</si>
  <si>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</si>
  <si>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</si>
  <si>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</si>
  <si>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</si>
  <si>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</si>
  <si>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</si>
  <si>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</si>
  <si>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</si>
  <si>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</si>
  <si>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</si>
  <si>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</si>
  <si>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</si>
  <si>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</si>
  <si>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</si>
  <si>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</si>
  <si>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</si>
  <si>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</si>
  <si>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</si>
  <si>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</si>
  <si>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</si>
  <si>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</si>
  <si>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</si>
  <si>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</si>
  <si>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</si>
  <si>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</si>
  <si>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</si>
  <si>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</si>
  <si>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</si>
  <si>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</si>
  <si>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</si>
  <si>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</si>
  <si>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</si>
  <si>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</si>
  <si>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</si>
  <si>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</si>
  <si>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</si>
  <si>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</si>
  <si>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</si>
  <si>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</si>
  <si>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</si>
  <si>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</si>
  <si>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</si>
  <si>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</si>
  <si>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</si>
  <si>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</si>
  <si>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</si>
  <si>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</si>
  <si>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</si>
  <si>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</si>
  <si>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</si>
  <si>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</si>
  <si>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</si>
  <si>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</si>
  <si>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</si>
  <si>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</si>
  <si>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</si>
  <si>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</si>
  <si>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</si>
  <si>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</si>
  <si>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</si>
  <si>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</si>
  <si>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</si>
  <si>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</si>
  <si>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</si>
  <si>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</si>
  <si>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</si>
  <si>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</si>
  <si>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</si>
  <si>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</si>
  <si>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</si>
  <si>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</si>
  <si>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</si>
  <si>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</si>
  <si>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</si>
  <si>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</si>
  <si>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</si>
  <si>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</si>
  <si>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</si>
  <si>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</si>
  <si>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</si>
  <si>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</si>
  <si>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</si>
  <si>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</si>
  <si>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</si>
  <si>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</si>
  <si>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</si>
  <si>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</si>
  <si>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</si>
  <si>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</si>
  <si>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</si>
  <si>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</si>
  <si>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</si>
  <si>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</si>
  <si>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</si>
  <si>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</si>
  <si>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</si>
  <si>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</si>
  <si>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</si>
  <si>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</si>
  <si>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</si>
  <si>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</si>
  <si>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</si>
  <si>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</si>
  <si>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</si>
  <si>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</si>
  <si>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</si>
  <si>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</si>
  <si>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</si>
  <si>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</si>
  <si>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</si>
  <si>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</si>
  <si>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</si>
  <si>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</si>
  <si>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</si>
  <si>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</si>
  <si>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</si>
  <si>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</si>
  <si>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</si>
  <si>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</si>
  <si>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</si>
  <si>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</si>
  <si>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</si>
  <si>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</si>
  <si>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</si>
  <si>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</si>
  <si>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</si>
  <si>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</si>
  <si>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</si>
  <si>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</si>
  <si>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</si>
  <si>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</si>
  <si>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</si>
  <si>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</si>
  <si>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</si>
  <si>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</si>
  <si>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</si>
  <si>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</si>
  <si>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</si>
  <si>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</si>
  <si>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</si>
  <si>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</si>
  <si>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</si>
  <si>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</si>
  <si>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</si>
  <si>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</si>
  <si>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</si>
  <si>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</si>
  <si>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</si>
  <si>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</si>
  <si>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</si>
  <si>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</si>
  <si>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</si>
  <si>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</si>
  <si>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</si>
  <si>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</si>
  <si>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</si>
  <si>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</si>
  <si>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</si>
  <si>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</si>
  <si>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</si>
  <si>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</si>
  <si>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</si>
  <si>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</si>
  <si>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</si>
  <si>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</si>
  <si>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</si>
  <si>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</si>
  <si>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</si>
  <si>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</si>
  <si>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</si>
  <si>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</si>
  <si>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</si>
  <si>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</si>
  <si>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</si>
  <si>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</si>
  <si>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</si>
  <si>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</si>
  <si>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</si>
  <si>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</si>
  <si>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</si>
  <si>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</si>
  <si>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</si>
  <si>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</si>
  <si>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</si>
  <si>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</si>
  <si>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</si>
  <si>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</si>
  <si>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</si>
  <si>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</si>
  <si>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</si>
  <si>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</si>
  <si>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</si>
  <si>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</si>
  <si>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</si>
  <si>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</si>
  <si>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</si>
  <si>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</si>
  <si>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</si>
  <si>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</si>
  <si>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</si>
  <si>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</si>
  <si>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</si>
  <si>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</si>
  <si>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</si>
  <si>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</si>
  <si>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</si>
  <si>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</si>
  <si>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</si>
  <si>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</si>
  <si>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</si>
  <si>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</si>
  <si>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</si>
  <si>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</si>
  <si>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</si>
  <si>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</si>
  <si>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</si>
  <si>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</si>
  <si>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</si>
  <si>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</si>
  <si>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</si>
  <si>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</si>
  <si>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</si>
  <si>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</si>
  <si>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</si>
  <si>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</si>
  <si>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</si>
  <si>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</si>
  <si>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</si>
  <si>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</si>
  <si>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</si>
  <si>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</si>
  <si>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</si>
  <si>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</si>
  <si>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</si>
  <si>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</si>
  <si>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</si>
  <si>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</si>
  <si>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</si>
  <si>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</si>
  <si>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</si>
  <si>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</si>
  <si>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</si>
  <si>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</si>
  <si>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</si>
  <si>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</si>
  <si>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</si>
  <si>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</si>
  <si>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</si>
  <si>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</si>
  <si>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</si>
  <si>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</si>
  <si>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</si>
  <si>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</si>
  <si>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</si>
  <si>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</si>
  <si>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</si>
  <si>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</si>
  <si>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</si>
  <si>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</si>
  <si>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</si>
  <si>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</si>
  <si>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</si>
  <si>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</si>
  <si>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</si>
  <si>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</si>
  <si>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</si>
  <si>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</si>
  <si>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</si>
  <si>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</si>
  <si>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</si>
  <si>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</si>
  <si>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</si>
  <si>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</si>
  <si>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</si>
  <si>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</si>
  <si>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</si>
  <si>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</si>
  <si>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</si>
  <si>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</si>
  <si>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</si>
  <si>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</si>
  <si>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</si>
  <si>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</si>
  <si>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</si>
  <si>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</si>
  <si>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</si>
  <si>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</si>
  <si>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</si>
  <si>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</si>
  <si>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</si>
  <si>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</si>
  <si>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</si>
  <si>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</si>
  <si>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</si>
  <si>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</si>
  <si>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</si>
  <si>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</si>
  <si>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</si>
  <si>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</si>
  <si>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</si>
  <si>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</si>
  <si>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</si>
  <si>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</si>
  <si>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</si>
  <si>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</si>
  <si>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</si>
  <si>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</si>
  <si>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</si>
  <si>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</si>
  <si>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</si>
  <si>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</si>
  <si>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</si>
  <si>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</si>
  <si>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</si>
  <si>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</si>
  <si>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</si>
  <si>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</si>
  <si>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</si>
  <si>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</si>
  <si>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</si>
  <si>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</si>
  <si>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</si>
  <si>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</si>
  <si>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</si>
  <si>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</si>
  <si>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</si>
  <si>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</si>
  <si>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</si>
  <si>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</si>
  <si>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</si>
  <si>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</si>
  <si>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</si>
  <si>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</si>
  <si>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</si>
  <si>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</si>
  <si>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</si>
  <si>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</si>
  <si>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</si>
  <si>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</si>
  <si>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</si>
  <si>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</si>
  <si>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</si>
  <si>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</si>
  <si>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</si>
  <si>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</si>
  <si>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</si>
  <si>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</si>
  <si>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</si>
  <si>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</si>
  <si>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</si>
  <si>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</si>
  <si>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</si>
  <si>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</si>
  <si>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</si>
  <si>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</si>
  <si>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</si>
  <si>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</si>
  <si>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</si>
  <si>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</si>
  <si>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</si>
  <si>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</si>
  <si>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</si>
  <si>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</si>
  <si>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</si>
  <si>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</si>
  <si>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</si>
  <si>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</si>
  <si>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</si>
  <si>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</si>
  <si>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</si>
  <si>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</si>
  <si>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</si>
  <si>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</si>
  <si>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</si>
  <si>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</si>
  <si>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</si>
  <si>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</si>
  <si>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</si>
  <si>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</si>
  <si>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</si>
  <si>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</si>
  <si>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</si>
  <si>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</si>
  <si>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</si>
  <si>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</si>
  <si>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</si>
  <si>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</si>
  <si>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</si>
  <si>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</si>
  <si>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</si>
  <si>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</si>
  <si>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</si>
  <si>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</si>
  <si>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</si>
  <si>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</si>
  <si>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</si>
  <si>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</si>
  <si>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</si>
  <si>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</si>
  <si>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</si>
  <si>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</si>
  <si>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</si>
  <si>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</si>
  <si>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</si>
  <si>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</si>
  <si>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</si>
  <si>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</si>
  <si>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</si>
  <si>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</si>
  <si>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</si>
  <si>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</si>
  <si>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</si>
  <si>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</si>
  <si>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</si>
  <si>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</si>
  <si>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</si>
  <si>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</si>
  <si>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</si>
  <si>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</si>
  <si>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</si>
  <si>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</si>
  <si>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</si>
  <si>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</si>
  <si>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</si>
  <si>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</si>
  <si>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</si>
  <si>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</si>
  <si>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</si>
  <si>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</si>
  <si>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</si>
  <si>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</si>
  <si>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</si>
  <si>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</si>
  <si>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</si>
  <si>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</si>
  <si>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</si>
  <si>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</si>
  <si>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</si>
  <si>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</si>
  <si>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</si>
  <si>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</si>
  <si>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</si>
  <si>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</si>
  <si>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</si>
  <si>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</si>
  <si>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</si>
  <si>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</si>
  <si>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</si>
  <si>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</si>
  <si>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</si>
  <si>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</si>
  <si>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</si>
  <si>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</si>
  <si>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</si>
  <si>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</si>
  <si>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</si>
  <si>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</si>
  <si>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</si>
  <si>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</si>
  <si>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</si>
  <si>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</si>
  <si>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</si>
  <si>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</si>
  <si>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</si>
  <si>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</si>
  <si>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</si>
  <si>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</si>
  <si>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</si>
  <si>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</si>
  <si>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</si>
  <si>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</si>
  <si>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</si>
  <si>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</si>
  <si>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</si>
  <si>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</si>
  <si>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</si>
  <si>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</si>
  <si>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</si>
  <si>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</si>
  <si>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</si>
  <si>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</si>
  <si>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</si>
  <si>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</si>
  <si>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</si>
  <si>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</si>
  <si>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</si>
  <si>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</si>
  <si>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</si>
  <si>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</si>
  <si>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</si>
  <si>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</si>
  <si>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</si>
  <si>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</si>
  <si>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</si>
  <si>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</si>
  <si>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</si>
  <si>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</si>
  <si>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</si>
  <si>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</si>
  <si>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</si>
  <si>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</si>
  <si>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</si>
  <si>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</si>
  <si>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</si>
  <si>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</si>
  <si>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</si>
  <si>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</si>
  <si>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</si>
  <si>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</si>
  <si>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</si>
  <si>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</si>
  <si>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</si>
  <si>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</si>
  <si>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</si>
  <si>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</si>
  <si>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</si>
  <si>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</si>
  <si>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</si>
  <si>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</si>
  <si>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</si>
  <si>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</si>
  <si>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</si>
  <si>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</si>
  <si>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</si>
  <si>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</si>
  <si>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</si>
  <si>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</si>
  <si>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</si>
  <si>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</si>
  <si>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</si>
  <si>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</si>
  <si>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</si>
  <si>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</si>
  <si>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</si>
  <si>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</si>
  <si>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</si>
  <si>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</si>
  <si>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</si>
  <si>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</si>
  <si>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</si>
  <si>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</si>
  <si>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</si>
  <si>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</si>
  <si>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</si>
  <si>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</si>
  <si>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</si>
  <si>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</si>
  <si>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</si>
  <si>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</si>
  <si>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</si>
  <si>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</si>
  <si>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</si>
  <si>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</si>
  <si>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</si>
  <si>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</si>
  <si>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</si>
  <si>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</si>
  <si>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</si>
  <si>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</si>
  <si>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</si>
  <si>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</si>
  <si>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</si>
  <si>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</si>
  <si>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</si>
  <si>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</si>
  <si>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</si>
  <si>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</si>
  <si>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</si>
  <si>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</si>
  <si>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</si>
  <si>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</si>
  <si>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</si>
  <si>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</si>
  <si>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</si>
  <si>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</si>
  <si>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</si>
  <si>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</si>
  <si>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</si>
  <si>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</si>
  <si>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</si>
  <si>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</si>
  <si>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</si>
  <si>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</si>
  <si>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</si>
  <si>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</si>
  <si>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</si>
  <si>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</si>
  <si>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</si>
  <si>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</si>
  <si>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</si>
  <si>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</si>
  <si>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</si>
  <si>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</si>
  <si>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</si>
  <si>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</si>
  <si>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</si>
  <si>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</si>
  <si>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</si>
  <si>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</si>
  <si>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</si>
  <si>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</si>
  <si>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</si>
  <si>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</si>
  <si>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</si>
  <si>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</si>
  <si>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</si>
  <si>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</si>
  <si>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</si>
  <si>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</si>
  <si>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</si>
  <si>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</si>
  <si>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</si>
  <si>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</si>
  <si>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</si>
  <si>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</si>
  <si>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</si>
  <si>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</si>
  <si>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</si>
  <si>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</si>
  <si>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</si>
  <si>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</si>
  <si>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</si>
  <si>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</si>
  <si>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</si>
  <si>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</si>
  <si>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</si>
  <si>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</si>
  <si>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</si>
  <si>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</si>
  <si>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</si>
  <si>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</si>
  <si>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</si>
  <si>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</si>
  <si>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</si>
  <si>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</si>
  <si>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</si>
  <si>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</si>
  <si>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</si>
  <si>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</si>
  <si>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</si>
  <si>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</si>
  <si>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</si>
  <si>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</si>
  <si>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</si>
  <si>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</si>
  <si>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</si>
  <si>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</si>
  <si>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</si>
  <si>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</si>
  <si>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</si>
  <si>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</si>
  <si>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</si>
  <si>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</si>
  <si>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</si>
  <si>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</si>
  <si>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</si>
  <si>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</si>
  <si>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</si>
  <si>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</si>
  <si>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</si>
  <si>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</si>
  <si>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</si>
  <si>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</si>
  <si>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</si>
  <si>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</si>
  <si>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</si>
  <si>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</si>
  <si>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</si>
  <si>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</si>
  <si>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</si>
  <si>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</si>
  <si>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</si>
  <si>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</si>
  <si>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</si>
  <si>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</si>
  <si>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</si>
  <si>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</si>
  <si>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</si>
  <si>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</si>
  <si>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</si>
  <si>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</si>
  <si>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</si>
  <si>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</si>
  <si>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</si>
  <si>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</si>
  <si>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</si>
  <si>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</si>
  <si>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</si>
  <si>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</si>
  <si>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</si>
  <si>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</si>
  <si>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</si>
  <si>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</si>
  <si>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</si>
  <si>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</si>
  <si>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</si>
  <si>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</si>
  <si>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</si>
  <si>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</si>
  <si>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</si>
  <si>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</si>
  <si>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</si>
  <si>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</si>
  <si>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</si>
  <si>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</si>
  <si>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</si>
  <si>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</si>
  <si>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</si>
  <si>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</si>
  <si>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</si>
  <si>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</si>
  <si>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</si>
  <si>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</si>
  <si>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</si>
  <si>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</si>
  <si>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</si>
  <si>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</si>
  <si>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</si>
  <si>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</si>
  <si>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</si>
  <si>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</si>
  <si>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</si>
  <si>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</si>
  <si>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</si>
  <si>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</si>
  <si>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</si>
  <si>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</si>
  <si>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</si>
  <si>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</si>
  <si>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</si>
  <si>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</si>
  <si>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</si>
  <si>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</si>
  <si>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</si>
  <si>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</si>
  <si>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</si>
  <si>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</si>
  <si>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</si>
  <si>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</si>
  <si>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</si>
  <si>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</si>
  <si>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</si>
  <si>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</si>
  <si>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</si>
  <si>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</si>
  <si>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</si>
  <si>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</si>
  <si>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</si>
  <si>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</si>
  <si>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</si>
  <si>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</si>
  <si>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</si>
  <si>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</si>
  <si>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</si>
  <si>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</si>
  <si>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</si>
  <si>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</si>
  <si>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</si>
  <si>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</si>
  <si>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</si>
  <si>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</si>
  <si>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</si>
  <si>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</si>
  <si>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</si>
  <si>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</si>
  <si>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</si>
  <si>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</si>
  <si>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</si>
  <si>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</si>
  <si>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</si>
  <si>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</si>
  <si>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</si>
  <si>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</si>
  <si>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</si>
  <si>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</si>
  <si>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</si>
  <si>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</si>
  <si>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</si>
  <si>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</si>
  <si>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</si>
  <si>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</si>
  <si>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</si>
  <si>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</si>
  <si>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</si>
  <si>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</si>
  <si>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</si>
  <si>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</si>
  <si>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</si>
  <si>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</si>
  <si>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</si>
  <si>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</si>
  <si>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</si>
  <si>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</si>
  <si>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</si>
  <si>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</si>
  <si>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</si>
  <si>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</si>
  <si>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</si>
  <si>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</si>
  <si>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</si>
  <si>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</si>
  <si>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</si>
  <si>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</si>
  <si>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</si>
  <si>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</si>
  <si>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</si>
  <si>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</si>
  <si>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</si>
  <si>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</si>
  <si>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</si>
  <si>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</si>
  <si>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</si>
  <si>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</si>
  <si>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</si>
  <si>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</si>
  <si>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</si>
  <si>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</si>
  <si>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</si>
  <si>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</si>
  <si>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</si>
  <si>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</si>
  <si>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</si>
  <si>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</si>
  <si>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</si>
  <si>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</si>
  <si>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</si>
  <si>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</si>
  <si>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</si>
  <si>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</si>
  <si>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</si>
  <si>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</si>
  <si>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</si>
  <si>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</si>
  <si>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</si>
  <si>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</si>
  <si>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</si>
  <si>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</si>
  <si>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</si>
  <si>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</si>
  <si>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</si>
  <si>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</si>
  <si>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</si>
  <si>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</si>
  <si>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</si>
  <si>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</si>
  <si>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</si>
  <si>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</si>
  <si>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</si>
  <si>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</si>
  <si>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</si>
  <si>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</si>
  <si>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</si>
  <si>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</si>
  <si>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</si>
  <si>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</si>
  <si>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</si>
  <si>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</si>
  <si>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</si>
  <si>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</si>
  <si>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</si>
  <si>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</si>
  <si>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</si>
  <si>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</si>
  <si>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</si>
  <si>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</si>
  <si>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</si>
  <si>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</si>
  <si>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</si>
  <si>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</si>
  <si>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</si>
  <si>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</si>
  <si>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</si>
  <si>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</si>
  <si>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</si>
  <si>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</si>
  <si>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</si>
  <si>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</si>
  <si>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</si>
  <si>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</si>
  <si>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</si>
  <si>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</si>
  <si>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</si>
  <si>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</si>
  <si>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</si>
  <si>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</si>
  <si>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</si>
  <si>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</si>
  <si>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</si>
  <si>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</si>
  <si>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</si>
  <si>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</si>
  <si>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</si>
  <si>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</si>
  <si>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</si>
  <si>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</si>
  <si>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</si>
  <si>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</si>
  <si>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</si>
  <si>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</si>
  <si>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</si>
  <si>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</si>
  <si>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</si>
  <si>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</si>
  <si>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</si>
  <si>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</si>
  <si>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</si>
  <si>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</si>
  <si>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</si>
  <si>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</si>
  <si>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</si>
  <si>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</si>
  <si>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</si>
  <si>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</si>
  <si>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</si>
  <si>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</si>
  <si>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</si>
  <si>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</si>
  <si>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</si>
  <si>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</si>
  <si>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</si>
  <si>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</si>
  <si>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</si>
  <si>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</si>
  <si>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</si>
  <si>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</si>
  <si>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</si>
  <si>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</si>
  <si>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</si>
  <si>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</si>
  <si>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</si>
  <si>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</si>
  <si>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</si>
  <si>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</si>
  <si>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</si>
  <si>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</si>
  <si>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</si>
  <si>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</si>
  <si>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</si>
  <si>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</si>
  <si>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</si>
  <si>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</si>
  <si>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</si>
  <si>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</si>
  <si>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</si>
  <si>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</si>
  <si>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</si>
  <si>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</si>
  <si>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</si>
  <si>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</si>
  <si>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</si>
  <si>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</si>
  <si>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</si>
  <si>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</si>
  <si>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</si>
  <si>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</si>
  <si>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</si>
  <si>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</si>
  <si>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</si>
  <si>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</si>
  <si>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</si>
  <si>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</si>
  <si>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</si>
  <si>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</si>
  <si>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</si>
  <si>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</si>
  <si>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</si>
  <si>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</si>
  <si>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</si>
  <si>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</si>
  <si>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</si>
  <si>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</si>
  <si>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</si>
  <si>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</si>
  <si>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</si>
  <si>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</si>
  <si>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</si>
  <si>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</si>
  <si>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</si>
  <si>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</si>
  <si>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</si>
  <si>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</si>
  <si>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</si>
  <si>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</si>
  <si>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</si>
  <si>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</si>
  <si>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</si>
  <si>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</si>
  <si>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</si>
  <si>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</si>
  <si>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</si>
  <si>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</si>
  <si>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</si>
  <si>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</si>
  <si>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</si>
  <si>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</si>
  <si>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</si>
  <si>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</si>
  <si>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</si>
  <si>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</si>
  <si>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</si>
  <si>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</si>
  <si>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</si>
  <si>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</si>
  <si>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</si>
  <si>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</si>
  <si>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</si>
  <si>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</si>
  <si>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</si>
  <si>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</si>
  <si>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</si>
  <si>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</si>
  <si>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</si>
  <si>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</si>
  <si>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</si>
  <si>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</si>
  <si>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</si>
  <si>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</si>
  <si>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</si>
  <si>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</si>
  <si>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</si>
  <si>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</si>
  <si>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</si>
  <si>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</si>
  <si>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</si>
  <si>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</si>
  <si>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</si>
  <si>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</si>
  <si>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</si>
  <si>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</si>
  <si>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</si>
  <si>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</si>
  <si>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</si>
  <si>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</si>
  <si>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</si>
  <si>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</si>
  <si>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</si>
  <si>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</si>
  <si>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</si>
  <si>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</si>
  <si>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</si>
  <si>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</si>
  <si>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</si>
  <si>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</si>
  <si>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</si>
  <si>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</si>
  <si>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</si>
  <si>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</si>
  <si>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</si>
  <si>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</si>
  <si>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</si>
  <si>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</si>
  <si>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</si>
  <si>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</si>
  <si>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</si>
  <si>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</si>
  <si>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</si>
  <si>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</si>
  <si>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</si>
  <si>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</si>
  <si>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</si>
  <si>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</si>
  <si>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</si>
  <si>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</si>
  <si>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</si>
  <si>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</si>
  <si>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</si>
  <si>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</si>
  <si>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</si>
  <si>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</si>
  <si>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</si>
  <si>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</si>
  <si>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</si>
  <si>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</si>
  <si>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</si>
  <si>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</si>
  <si>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</si>
  <si>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</si>
  <si>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</si>
  <si>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</si>
  <si>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</si>
  <si>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</si>
  <si>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</si>
  <si>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</si>
  <si>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</si>
  <si>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</si>
  <si>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</si>
  <si>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</si>
  <si>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</si>
  <si>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</si>
  <si>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</si>
  <si>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</si>
  <si>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</si>
  <si>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</si>
  <si>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</si>
  <si>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</si>
  <si>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</si>
  <si>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</si>
  <si>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</si>
  <si>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</si>
  <si>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</si>
  <si>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</si>
  <si>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</si>
  <si>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</si>
  <si>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</si>
  <si>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</si>
  <si>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</si>
  <si>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</si>
  <si>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</si>
  <si>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</si>
  <si>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</si>
  <si>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</si>
  <si>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</si>
  <si>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</si>
  <si>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</si>
  <si>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</si>
  <si>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</si>
  <si>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</si>
  <si>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</si>
  <si>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</si>
  <si>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</si>
  <si>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</si>
  <si>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</si>
  <si>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</si>
  <si>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</si>
  <si>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</si>
  <si>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</si>
  <si>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</si>
  <si>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</si>
  <si>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</si>
  <si>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</si>
  <si>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</si>
  <si>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</si>
  <si>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</si>
  <si>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</si>
  <si>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</si>
  <si>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</si>
  <si>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</si>
  <si>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</si>
  <si>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</si>
  <si>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</si>
  <si>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</si>
  <si>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</si>
  <si>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</si>
  <si>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</si>
  <si>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</si>
  <si>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</si>
  <si>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</si>
  <si>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</si>
  <si>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</si>
  <si>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</si>
  <si>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</si>
  <si>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</si>
  <si>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</si>
  <si>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</si>
  <si>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</si>
  <si>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</si>
  <si>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</si>
  <si>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</si>
  <si>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</si>
  <si>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</si>
  <si>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</si>
  <si>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</si>
  <si>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</si>
  <si>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</si>
  <si>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</si>
  <si>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</si>
  <si>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</si>
  <si>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</si>
  <si>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</si>
  <si>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</si>
  <si>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</si>
  <si>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</si>
  <si>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</si>
  <si>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</si>
  <si>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</si>
  <si>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</si>
  <si>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</si>
  <si>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</si>
  <si>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</si>
  <si>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</si>
  <si>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</si>
  <si>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</si>
  <si>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</si>
  <si>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</si>
  <si>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</si>
  <si>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</si>
  <si>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</si>
  <si>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</si>
  <si>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</si>
  <si>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</si>
  <si>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</si>
  <si>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</si>
  <si>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</si>
  <si>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</si>
  <si>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</si>
  <si>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</si>
  <si>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</si>
  <si>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</si>
  <si>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</si>
  <si>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</si>
  <si>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</si>
  <si>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</si>
  <si>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</si>
  <si>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</si>
  <si>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</si>
  <si>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</si>
  <si>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</si>
  <si>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</si>
  <si>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</si>
  <si>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</si>
  <si>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</si>
  <si>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</si>
  <si>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</si>
  <si>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</si>
  <si>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</si>
  <si>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</si>
  <si>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</si>
  <si>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</si>
  <si>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</si>
  <si>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</si>
  <si>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</si>
  <si>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</si>
  <si>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</si>
  <si>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</si>
  <si>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</si>
  <si>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</si>
  <si>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</si>
  <si>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</si>
  <si>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</si>
  <si>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</si>
  <si>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</si>
  <si>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</si>
  <si>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</si>
  <si>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</si>
  <si>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</si>
  <si>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</si>
  <si>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</si>
  <si>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</si>
  <si>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</si>
  <si>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</si>
  <si>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</si>
  <si>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</si>
  <si>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</si>
  <si>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</si>
  <si>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</si>
  <si>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</si>
  <si>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</si>
  <si>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</si>
  <si>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</si>
  <si>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</si>
  <si>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</si>
  <si>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</si>
  <si>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</si>
  <si>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</si>
  <si>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</si>
  <si>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</si>
  <si>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</si>
  <si>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</si>
  <si>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</si>
  <si>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</si>
  <si>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</si>
  <si>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</si>
  <si>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</si>
  <si>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</si>
  <si>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</si>
  <si>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</si>
  <si>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</si>
  <si>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</si>
  <si>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</si>
  <si>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</si>
  <si>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</si>
  <si>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</si>
  <si>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</si>
  <si>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</si>
  <si>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</si>
  <si>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</si>
  <si>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</si>
  <si>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</si>
  <si>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</si>
  <si>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</si>
  <si>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</si>
  <si>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</si>
  <si>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</si>
  <si>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</si>
  <si>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</si>
  <si>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</si>
  <si>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</si>
  <si>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</si>
  <si>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</si>
  <si>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</si>
  <si>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</si>
  <si>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</si>
  <si>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</si>
  <si>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</si>
  <si>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</si>
  <si>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</si>
  <si>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</si>
  <si>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</si>
  <si>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</si>
  <si>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</si>
  <si>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</si>
  <si>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</si>
  <si>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</si>
  <si>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</si>
  <si>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</si>
  <si>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</si>
  <si>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</si>
  <si>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</si>
  <si>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</si>
  <si>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</si>
  <si>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</si>
  <si>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</si>
  <si>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</si>
  <si>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</si>
  <si>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</si>
  <si>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</si>
  <si>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</si>
  <si>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</si>
  <si>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</si>
  <si>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</si>
  <si>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</si>
  <si>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</si>
  <si>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</si>
  <si>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</si>
  <si>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</si>
  <si>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</si>
  <si>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</si>
  <si>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</si>
  <si>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</si>
  <si>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</si>
  <si>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</si>
  <si>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</si>
  <si>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</si>
  <si>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</si>
  <si>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</si>
  <si>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</si>
  <si>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</si>
  <si>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</si>
  <si>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</si>
  <si>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</si>
  <si>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</si>
  <si>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</si>
  <si>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</si>
  <si>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</si>
  <si>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</si>
  <si>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</si>
  <si>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</si>
  <si>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</si>
  <si>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</si>
  <si>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</si>
  <si>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</si>
  <si>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</si>
  <si>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</si>
  <si>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</si>
  <si>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</si>
  <si>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</si>
  <si>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</si>
  <si>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</si>
  <si>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</si>
  <si>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</si>
  <si>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</si>
  <si>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</si>
  <si>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</si>
  <si>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</si>
  <si>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</si>
  <si>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</si>
  <si>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</si>
  <si>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</si>
  <si>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</si>
  <si>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</si>
  <si>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</si>
  <si>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</si>
  <si>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</si>
  <si>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</si>
  <si>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</si>
  <si>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</si>
  <si>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</si>
  <si>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</si>
  <si>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</si>
  <si>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</si>
  <si>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</si>
  <si>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</si>
  <si>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</si>
  <si>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</si>
  <si>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</si>
  <si>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</si>
  <si>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</si>
  <si>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</si>
  <si>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</si>
  <si>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</si>
  <si>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</si>
  <si>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</si>
  <si>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</si>
  <si>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</si>
  <si>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</si>
  <si>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</si>
  <si>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</si>
  <si>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</si>
  <si>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</si>
  <si>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</si>
  <si>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</si>
  <si>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</si>
  <si>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</si>
  <si>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</si>
  <si>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</si>
  <si>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</si>
  <si>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</si>
  <si>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</si>
  <si>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</si>
  <si>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</si>
  <si>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</si>
  <si>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</si>
  <si>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</si>
  <si>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</si>
  <si>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</si>
  <si>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</si>
  <si>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</si>
  <si>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</si>
  <si>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</si>
  <si>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</si>
  <si>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</si>
  <si>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</si>
  <si>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</si>
  <si>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</si>
  <si>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</si>
  <si>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</si>
  <si>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</si>
  <si>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</si>
  <si>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</si>
  <si>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</si>
  <si>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</si>
  <si>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</si>
  <si>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</si>
  <si>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</si>
  <si>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</si>
  <si>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</si>
  <si>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</si>
  <si>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</si>
  <si>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</si>
  <si>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</si>
  <si>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</si>
  <si>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</si>
  <si>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</si>
  <si>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</si>
  <si>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</si>
  <si>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</si>
  <si>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</si>
  <si>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</si>
  <si>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</si>
  <si>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</si>
  <si>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</si>
  <si>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</si>
  <si>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</si>
  <si>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</si>
  <si>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</si>
  <si>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</si>
  <si>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</si>
  <si>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</si>
  <si>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</si>
  <si>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</si>
  <si>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</si>
  <si>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</si>
  <si>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</si>
  <si>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</si>
  <si>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</si>
  <si>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</si>
  <si>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</si>
  <si>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</si>
  <si>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</si>
  <si>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</si>
  <si>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</si>
  <si>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</si>
  <si>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</si>
  <si>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</si>
  <si>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</si>
  <si>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</si>
  <si>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</si>
  <si>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</si>
  <si>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</si>
  <si>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</si>
  <si>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</si>
  <si>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</si>
  <si>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</si>
  <si>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</si>
  <si>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</si>
  <si>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</si>
  <si>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</si>
  <si>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</si>
  <si>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</si>
  <si>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</si>
  <si>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</si>
  <si>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</si>
  <si>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</si>
  <si>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</si>
  <si>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</si>
  <si>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</si>
  <si>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</si>
  <si>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</si>
  <si>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</si>
  <si>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</si>
  <si>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</si>
  <si>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</si>
  <si>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</si>
  <si>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</si>
  <si>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</si>
  <si>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</si>
  <si>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</si>
  <si>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</si>
  <si>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</si>
  <si>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</si>
  <si>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</si>
  <si>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</si>
  <si>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</si>
  <si>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</si>
  <si>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</si>
  <si>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</si>
  <si>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</si>
  <si>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</si>
  <si>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</si>
  <si>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</si>
  <si>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</si>
  <si>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</si>
  <si>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</si>
  <si>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</si>
  <si>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</si>
  <si>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</si>
  <si>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</si>
  <si>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</si>
  <si>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</si>
  <si>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</si>
  <si>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</si>
  <si>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</si>
  <si>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</si>
  <si>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</si>
  <si>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</si>
  <si>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</si>
  <si>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</si>
  <si>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</si>
  <si>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</si>
  <si>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</si>
  <si>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</si>
  <si>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</si>
  <si>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</si>
  <si>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</si>
  <si>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</si>
  <si>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</si>
  <si>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</si>
  <si>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</si>
  <si>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</si>
  <si>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</si>
  <si>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</si>
  <si>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</si>
  <si>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</si>
  <si>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</si>
  <si>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</si>
  <si>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</si>
  <si>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</si>
  <si>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</si>
  <si>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</si>
  <si>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</si>
  <si>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</si>
  <si>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</si>
  <si>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</si>
  <si>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</si>
  <si>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</si>
  <si>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</si>
  <si>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</si>
  <si>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</si>
  <si>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</si>
  <si>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</si>
  <si>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</si>
  <si>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</si>
  <si>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</si>
  <si>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</si>
  <si>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</si>
  <si>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</si>
  <si>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</si>
  <si>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</si>
  <si>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</si>
  <si>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</si>
  <si>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</si>
  <si>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</si>
  <si>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</si>
  <si>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</si>
  <si>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</si>
  <si>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</si>
  <si>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</si>
  <si>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</si>
  <si>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</si>
  <si>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</si>
  <si>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</si>
  <si>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</si>
  <si>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</si>
  <si>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</si>
  <si>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</si>
  <si>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</si>
  <si>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</si>
  <si>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</si>
  <si>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</si>
  <si>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</si>
  <si>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</si>
  <si>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</si>
  <si>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</si>
  <si>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</si>
  <si>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</si>
  <si>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</si>
  <si>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</si>
  <si>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</si>
  <si>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</si>
  <si>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</si>
  <si>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</si>
  <si>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</si>
  <si>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</si>
  <si>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</si>
  <si>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</si>
  <si>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</si>
  <si>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</si>
  <si>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</si>
  <si>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</si>
  <si>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</si>
  <si>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</si>
  <si>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</si>
  <si>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</si>
  <si>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</si>
  <si>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</si>
  <si>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</si>
  <si>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</si>
  <si>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</si>
  <si>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</si>
  <si>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</si>
  <si>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</si>
  <si>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</si>
  <si>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</si>
  <si>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</si>
  <si>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</si>
  <si>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</si>
  <si>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</si>
  <si>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</si>
  <si>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</si>
  <si>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</si>
  <si>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</si>
  <si>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</si>
  <si>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</si>
  <si>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</si>
  <si>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</si>
  <si>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</si>
  <si>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</si>
  <si>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</si>
  <si>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</si>
  <si>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</si>
  <si>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</si>
  <si>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</si>
  <si>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</si>
  <si>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</si>
  <si>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</si>
  <si>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</si>
  <si>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</si>
  <si>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</si>
  <si>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</si>
  <si>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</si>
  <si>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</si>
  <si>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</si>
  <si>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</si>
  <si>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</si>
  <si>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</si>
  <si>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</si>
  <si>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</si>
  <si>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</si>
  <si>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</si>
  <si>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</si>
  <si>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</si>
  <si>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</si>
  <si>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</si>
  <si>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</si>
  <si>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</si>
  <si>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</si>
  <si>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</si>
  <si>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</si>
  <si>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</si>
  <si>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</si>
  <si>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</si>
  <si>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</si>
  <si>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</si>
  <si>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</si>
  <si>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</si>
  <si>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</si>
  <si>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</si>
  <si>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</si>
  <si>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</si>
  <si>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</si>
  <si>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</si>
  <si>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</si>
  <si>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</si>
  <si>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</si>
  <si>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</si>
  <si>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</si>
  <si>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</si>
  <si>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</si>
  <si>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</si>
  <si>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</si>
  <si>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</si>
  <si>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</si>
  <si>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</si>
  <si>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</si>
  <si>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</si>
  <si>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</si>
  <si>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</si>
  <si>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</si>
  <si>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</si>
  <si>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</si>
  <si>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</si>
  <si>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</si>
  <si>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</si>
  <si>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</si>
  <si>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</si>
  <si>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</si>
  <si>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</si>
  <si>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</si>
  <si>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</si>
  <si>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</si>
  <si>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</si>
  <si>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</si>
  <si>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</si>
  <si>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</si>
  <si>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</si>
  <si>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</si>
  <si>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</si>
  <si>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</si>
  <si>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</si>
  <si>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</si>
  <si>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</si>
  <si>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</si>
  <si>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</si>
  <si>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</si>
  <si>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</si>
  <si>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</si>
  <si>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</si>
  <si>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</si>
  <si>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</si>
  <si>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</si>
  <si>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</si>
  <si>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</si>
  <si>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</si>
  <si>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</si>
  <si>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</si>
  <si>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</si>
  <si>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</si>
  <si>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</si>
  <si>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</si>
  <si>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</si>
  <si>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</si>
  <si>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</si>
  <si>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</si>
  <si>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</si>
  <si>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</si>
  <si>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</si>
  <si>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</si>
  <si>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</si>
  <si>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</si>
  <si>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</si>
  <si>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</si>
  <si>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</si>
  <si>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</si>
  <si>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</si>
  <si>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</si>
  <si>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</si>
  <si>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</si>
  <si>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</si>
  <si>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</si>
  <si>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</si>
  <si>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</si>
  <si>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</si>
  <si>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</si>
  <si>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</si>
  <si>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</si>
  <si>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</si>
  <si>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</si>
  <si>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</si>
  <si>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</si>
  <si>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</si>
  <si>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</si>
  <si>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</si>
  <si>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</si>
  <si>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</si>
  <si>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</si>
  <si>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</si>
  <si>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</si>
  <si>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</si>
  <si>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</si>
  <si>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</si>
  <si>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</si>
  <si>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</si>
  <si>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</si>
  <si>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</si>
  <si>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</si>
  <si>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</si>
  <si>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</si>
  <si>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</si>
  <si>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</si>
  <si>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</si>
  <si>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</si>
  <si>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</si>
  <si>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</si>
  <si>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</si>
  <si>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</si>
  <si>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</si>
  <si>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</si>
  <si>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</si>
  <si>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</si>
  <si>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</si>
  <si>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</si>
  <si>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</si>
  <si>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</si>
  <si>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</si>
  <si>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</si>
  <si>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</si>
  <si>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</si>
  <si>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</si>
  <si>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</si>
  <si>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</si>
  <si>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</si>
  <si>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</si>
  <si>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</si>
  <si>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</si>
  <si>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</si>
  <si>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</si>
  <si>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</si>
  <si>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</si>
  <si>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</si>
  <si>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</si>
  <si>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</si>
  <si>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</si>
  <si>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</si>
  <si>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</si>
  <si>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</si>
  <si>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</si>
  <si>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</si>
  <si>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</si>
  <si>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</si>
  <si>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</si>
  <si>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</si>
  <si>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</si>
  <si>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</si>
  <si>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</si>
  <si>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</si>
  <si>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</si>
  <si>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</si>
  <si>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</si>
  <si>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</si>
  <si>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</si>
  <si>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</si>
  <si>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</si>
  <si>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</si>
  <si>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</si>
  <si>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</si>
  <si>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</si>
  <si>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</si>
  <si>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</si>
  <si>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</si>
  <si>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</si>
  <si>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</si>
  <si>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</si>
  <si>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</si>
  <si>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</si>
  <si>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</si>
  <si>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</si>
  <si>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</si>
  <si>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</si>
  <si>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</si>
  <si>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</si>
  <si>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</si>
  <si>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</si>
  <si>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</si>
  <si>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</si>
  <si>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</si>
  <si>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</si>
  <si>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</si>
  <si>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</si>
  <si>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</si>
  <si>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</si>
  <si>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</si>
  <si>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</si>
  <si>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</si>
  <si>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</si>
  <si>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</si>
  <si>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</si>
  <si>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</si>
  <si>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</si>
  <si>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</si>
  <si>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</si>
  <si>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</si>
  <si>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</si>
  <si>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</si>
  <si>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</si>
  <si>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</si>
  <si>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</si>
  <si>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</si>
  <si>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</si>
  <si>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</si>
  <si>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</si>
  <si>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</si>
  <si>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</si>
  <si>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</si>
  <si>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</si>
  <si>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</si>
  <si>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</si>
  <si>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</si>
  <si>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</si>
  <si>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</si>
  <si>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</si>
  <si>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</si>
  <si>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</si>
  <si>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</si>
  <si>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</si>
  <si>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</si>
  <si>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</si>
  <si>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</si>
  <si>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</si>
  <si>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</si>
  <si>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</si>
  <si>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</si>
  <si>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</si>
  <si>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</si>
  <si>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</si>
  <si>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</si>
  <si>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</si>
  <si>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</si>
  <si>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</si>
  <si>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</si>
  <si>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</si>
  <si>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</si>
  <si>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</si>
  <si>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</si>
  <si>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</si>
  <si>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</si>
  <si>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</si>
  <si>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</si>
  <si>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</si>
  <si>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</si>
  <si>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</si>
  <si>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</si>
  <si>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</si>
  <si>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</si>
  <si>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</si>
  <si>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</si>
  <si>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</si>
  <si>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</si>
  <si>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</si>
  <si>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</si>
  <si>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</si>
  <si>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</si>
  <si>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</si>
  <si>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</si>
  <si>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</si>
  <si>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</si>
  <si>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</si>
  <si>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</si>
  <si>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</si>
  <si>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</si>
  <si>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</si>
  <si>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</si>
  <si>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</si>
  <si>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</si>
  <si>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</si>
  <si>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</si>
  <si>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</si>
  <si>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</si>
  <si>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</si>
  <si>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</si>
  <si>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</si>
  <si>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</si>
  <si>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</si>
  <si>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</si>
  <si>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</si>
  <si>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</si>
  <si>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</si>
  <si>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</si>
  <si>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</si>
  <si>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</si>
  <si>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</si>
  <si>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</si>
  <si>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</si>
  <si>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</si>
  <si>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</si>
  <si>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</si>
  <si>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</si>
  <si>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</si>
  <si>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</si>
  <si>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</si>
  <si>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</si>
  <si>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</si>
  <si>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</si>
  <si>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</si>
  <si>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</si>
  <si>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</si>
  <si>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</si>
  <si>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</si>
  <si>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</si>
  <si>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</si>
  <si>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</si>
  <si>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</si>
  <si>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</si>
  <si>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</si>
  <si>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</si>
  <si>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</si>
  <si>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</si>
  <si>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</si>
  <si>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</si>
  <si>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</si>
  <si>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</si>
  <si>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</si>
  <si>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</si>
  <si>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</si>
  <si>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</si>
  <si>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</si>
  <si>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</si>
  <si>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</si>
  <si>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</si>
  <si>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</si>
  <si>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</si>
  <si>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</si>
  <si>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</si>
  <si>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</si>
  <si>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</si>
  <si>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</si>
  <si>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</si>
  <si>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</si>
  <si>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</si>
  <si>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</si>
  <si>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</si>
  <si>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</si>
  <si>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</si>
  <si>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</si>
  <si>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</si>
  <si>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</si>
  <si>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</si>
  <si>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</si>
  <si>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</si>
  <si>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</si>
  <si>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</si>
  <si>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</si>
  <si>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</si>
  <si>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</si>
  <si>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</si>
  <si>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</si>
  <si>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</si>
  <si>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</si>
  <si>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</si>
  <si>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</si>
  <si>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</si>
  <si>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</si>
  <si>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</si>
  <si>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</si>
  <si>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</si>
  <si>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</si>
  <si>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</si>
  <si>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</si>
  <si>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</si>
  <si>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</si>
  <si>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</si>
  <si>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</si>
  <si>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</si>
  <si>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</si>
  <si>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</si>
  <si>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</si>
  <si>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</si>
  <si>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</si>
  <si>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</si>
  <si>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</si>
  <si>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</si>
  <si>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</si>
  <si>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</si>
  <si>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</si>
  <si>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</si>
  <si>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</si>
  <si>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</si>
  <si>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</si>
  <si>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</si>
  <si>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</si>
  <si>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</si>
  <si>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</si>
  <si>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</si>
  <si>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</si>
  <si>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</si>
  <si>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</si>
  <si>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</si>
  <si>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</si>
  <si>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</si>
  <si>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</si>
  <si>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</si>
  <si>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</si>
  <si>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</si>
  <si>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</si>
  <si>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</si>
  <si>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</si>
  <si>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</si>
  <si>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</si>
  <si>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</si>
  <si>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</si>
  <si>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</si>
  <si>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</si>
  <si>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</si>
  <si>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</si>
  <si>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</si>
  <si>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</si>
  <si>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</si>
  <si>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</si>
  <si>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</si>
  <si>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</si>
  <si>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</si>
  <si>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</si>
  <si>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</si>
  <si>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</si>
  <si>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</si>
  <si>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</si>
  <si>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</si>
  <si>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</si>
  <si>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</si>
  <si>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</si>
  <si>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</si>
  <si>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</si>
  <si>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</si>
  <si>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</si>
  <si>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</si>
  <si>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</si>
  <si>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</si>
  <si>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</si>
  <si>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</si>
  <si>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</si>
  <si>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</si>
  <si>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</si>
  <si>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</si>
  <si>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</si>
  <si>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</si>
  <si>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</si>
  <si>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</si>
  <si>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</si>
  <si>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</si>
  <si>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</si>
  <si>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</si>
  <si>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</si>
  <si>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</si>
  <si>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</si>
  <si>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</si>
  <si>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</si>
  <si>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</si>
  <si>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</si>
  <si>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</si>
  <si>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</si>
  <si>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</si>
  <si>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</si>
  <si>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</si>
  <si>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</si>
  <si>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</si>
  <si>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</si>
  <si>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</si>
  <si>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</si>
  <si>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</si>
  <si>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</si>
  <si>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</si>
  <si>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</si>
  <si>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</si>
  <si>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</si>
  <si>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</si>
  <si>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</si>
  <si>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</si>
  <si>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</si>
  <si>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</si>
  <si>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</si>
  <si>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</si>
  <si>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</si>
  <si>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</si>
  <si>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</si>
  <si>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</si>
  <si>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</si>
  <si>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</si>
  <si>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</si>
  <si>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</si>
  <si>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</si>
  <si>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</si>
  <si>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</si>
  <si>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</si>
  <si>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</si>
  <si>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</si>
  <si>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</si>
  <si>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</si>
  <si>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</si>
  <si>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</si>
  <si>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</si>
  <si>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</si>
  <si>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</si>
  <si>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</si>
  <si>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</si>
  <si>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</si>
  <si>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</si>
  <si>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</si>
  <si>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</si>
  <si>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</si>
  <si>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</si>
  <si>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</si>
  <si>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</si>
  <si>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</si>
  <si>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</si>
  <si>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</si>
  <si>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</si>
  <si>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</si>
  <si>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</si>
  <si>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</si>
  <si>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</si>
  <si>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</si>
  <si>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</si>
  <si>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</si>
  <si>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</si>
  <si>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</si>
  <si>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</si>
  <si>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</si>
  <si>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</si>
  <si>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</si>
  <si>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</si>
  <si>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</si>
  <si>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</si>
  <si>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</si>
  <si>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</si>
  <si>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</si>
  <si>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</si>
  <si>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</si>
  <si>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</si>
  <si>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</si>
  <si>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</si>
  <si>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</si>
  <si>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</si>
  <si>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</si>
  <si>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</si>
  <si>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</si>
  <si>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</si>
  <si>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</si>
  <si>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</si>
  <si>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</si>
  <si>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</si>
  <si>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</si>
  <si>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</si>
  <si>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</si>
  <si>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</si>
  <si>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</si>
  <si>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</si>
  <si>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</si>
  <si>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</si>
  <si>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</si>
  <si>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</si>
  <si>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</si>
  <si>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</si>
  <si>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</si>
  <si>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</si>
  <si>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</si>
  <si>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</si>
  <si>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</si>
  <si>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</si>
  <si>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</si>
  <si>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</si>
  <si>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</si>
  <si>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</si>
  <si>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</si>
  <si>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</si>
  <si>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</si>
  <si>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</si>
  <si>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</si>
  <si>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</si>
  <si>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</si>
  <si>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</si>
  <si>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</si>
  <si>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</si>
  <si>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</si>
  <si>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</si>
  <si>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</si>
  <si>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</si>
  <si>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</si>
  <si>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</si>
  <si>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</si>
  <si>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</si>
  <si>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</si>
  <si>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</si>
  <si>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</si>
  <si>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</si>
  <si>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</si>
  <si>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</si>
  <si>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</si>
  <si>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</si>
  <si>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</si>
  <si>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</si>
  <si>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</si>
  <si>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</si>
  <si>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</si>
  <si>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</si>
  <si>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</si>
  <si>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</si>
  <si>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</si>
  <si>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</si>
  <si>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</si>
  <si>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</si>
  <si>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</si>
  <si>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</si>
  <si>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</si>
  <si>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</si>
  <si>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</si>
  <si>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</si>
  <si>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</si>
  <si>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</si>
  <si>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</si>
  <si>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</si>
  <si>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</si>
  <si>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</si>
  <si>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</si>
  <si>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</si>
  <si>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</si>
  <si>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</si>
  <si>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</si>
  <si>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</si>
  <si>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</si>
  <si>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</si>
  <si>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</si>
  <si>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</si>
  <si>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</si>
  <si>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</si>
  <si>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</si>
  <si>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</si>
  <si>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</si>
  <si>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</si>
  <si>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</si>
  <si>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</si>
  <si>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</si>
  <si>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</si>
  <si>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</si>
  <si>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</si>
  <si>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</si>
  <si>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</si>
  <si>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</si>
  <si>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</si>
  <si>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</si>
  <si>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</si>
  <si>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</si>
  <si>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</si>
  <si>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</si>
  <si>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</si>
  <si>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</si>
  <si>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</si>
  <si>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</si>
  <si>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</si>
  <si>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</si>
  <si>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</si>
  <si>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</si>
  <si>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</si>
  <si>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</si>
  <si>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</si>
  <si>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</si>
  <si>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</si>
  <si>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</si>
  <si>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</si>
  <si>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</si>
  <si>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</si>
  <si>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</si>
  <si>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</si>
  <si>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</si>
  <si>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</si>
  <si>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</si>
  <si>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</si>
  <si>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</si>
  <si>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</si>
  <si>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</si>
  <si>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</si>
  <si>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</si>
  <si>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</si>
  <si>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</si>
  <si>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</si>
  <si>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</si>
  <si>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</si>
  <si>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</si>
  <si>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</si>
  <si>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</si>
  <si>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</si>
  <si>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</si>
  <si>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</si>
  <si>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</si>
  <si>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</si>
  <si>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</si>
  <si>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</si>
  <si>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</si>
  <si>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</si>
  <si>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</si>
  <si>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</si>
  <si>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</si>
  <si>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</si>
  <si>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</si>
  <si>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</si>
  <si>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</si>
  <si>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</si>
  <si>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</si>
  <si>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</si>
  <si>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</si>
  <si>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</si>
  <si>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</si>
  <si>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</si>
  <si>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</si>
  <si>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</si>
  <si>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</si>
  <si>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</si>
  <si>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</si>
  <si>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</si>
  <si>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</si>
  <si>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</si>
  <si>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</si>
  <si>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</si>
  <si>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</si>
  <si>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</si>
  <si>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</si>
  <si>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</si>
  <si>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</si>
  <si>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</si>
  <si>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</si>
  <si>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</si>
  <si>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</si>
  <si>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</si>
  <si>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</si>
  <si>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</si>
  <si>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</si>
  <si>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</si>
  <si>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</si>
  <si>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</si>
  <si>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</si>
  <si>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</si>
  <si>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</si>
  <si>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</si>
  <si>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</si>
  <si>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</si>
  <si>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</si>
  <si>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</si>
  <si>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</si>
  <si>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</si>
  <si>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</si>
  <si>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</si>
  <si>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</si>
  <si>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</si>
  <si>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</si>
  <si>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</si>
  <si>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</si>
  <si>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</si>
  <si>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</si>
  <si>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</si>
  <si>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</si>
  <si>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</si>
  <si>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</si>
  <si>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</si>
  <si>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</si>
  <si>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</si>
  <si>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</si>
  <si>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</si>
  <si>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</si>
  <si>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</si>
  <si>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</si>
  <si>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</si>
  <si>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</si>
  <si>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</si>
  <si>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</si>
  <si>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</si>
  <si>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</si>
  <si>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</si>
  <si>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</si>
  <si>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</si>
  <si>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</si>
  <si>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</si>
  <si>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</si>
  <si>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</si>
  <si>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</si>
  <si>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</si>
  <si>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</si>
  <si>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</si>
  <si>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</si>
  <si>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</si>
  <si>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</si>
  <si>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</si>
  <si>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</si>
  <si>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</si>
  <si>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</si>
  <si>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</si>
  <si>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</si>
  <si>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</si>
  <si>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</si>
  <si>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</si>
  <si>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</si>
  <si>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</si>
  <si>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</si>
  <si>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</si>
  <si>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</si>
  <si>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</si>
  <si>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</si>
  <si>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</si>
  <si>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</si>
  <si>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</si>
  <si>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</si>
  <si>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</si>
  <si>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</si>
  <si>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</si>
  <si>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</si>
  <si>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</si>
  <si>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</si>
  <si>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</si>
  <si>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</si>
  <si>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</si>
  <si>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</si>
  <si>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</si>
  <si>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</si>
  <si>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</si>
  <si>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</si>
  <si>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</si>
  <si>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</si>
  <si>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</si>
  <si>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</si>
  <si>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</si>
  <si>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</si>
  <si>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</si>
  <si>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</si>
  <si>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</si>
  <si>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</si>
  <si>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</si>
  <si>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</si>
  <si>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</si>
  <si>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</si>
  <si>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</si>
  <si>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</si>
  <si>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</si>
  <si>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</si>
  <si>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</si>
  <si>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</si>
  <si>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</si>
  <si>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</si>
  <si>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</si>
  <si>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</si>
  <si>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</si>
  <si>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</si>
  <si>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</si>
  <si>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</si>
  <si>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</si>
  <si>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</si>
  <si>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</si>
  <si>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</si>
  <si>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</si>
  <si>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</si>
  <si>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</si>
  <si>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</si>
  <si>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</si>
  <si>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</si>
  <si>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</si>
  <si>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</si>
  <si>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</si>
  <si>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</si>
  <si>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</si>
  <si>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</si>
  <si>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</si>
  <si>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</si>
  <si>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</si>
  <si>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</si>
  <si>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</si>
  <si>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</si>
  <si>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</si>
  <si>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</si>
  <si>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</si>
  <si>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</si>
  <si>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</si>
  <si>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</si>
  <si>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</si>
  <si>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</si>
  <si>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</si>
  <si>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</si>
  <si>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</si>
  <si>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</si>
  <si>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</si>
  <si>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</si>
  <si>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</si>
  <si>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</si>
  <si>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</si>
  <si>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</si>
  <si>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</si>
  <si>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</si>
  <si>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</si>
  <si>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</si>
  <si>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</si>
  <si>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</si>
  <si>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</si>
  <si>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</si>
  <si>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</si>
  <si>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</si>
  <si>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</si>
  <si>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</si>
  <si>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</si>
  <si>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</si>
  <si>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</si>
  <si>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</si>
  <si>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</si>
  <si>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</si>
  <si>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</si>
  <si>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</si>
  <si>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</si>
  <si>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</si>
  <si>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</si>
  <si>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</si>
  <si>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</si>
  <si>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</si>
  <si>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</si>
  <si>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</si>
  <si>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</si>
  <si>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</si>
  <si>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</si>
  <si>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</si>
  <si>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</si>
  <si>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</si>
  <si>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</si>
  <si>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</si>
  <si>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</si>
  <si>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</si>
  <si>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</si>
  <si>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</si>
  <si>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</si>
  <si>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</si>
  <si>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</si>
  <si>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</si>
  <si>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</si>
  <si>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</si>
  <si>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</si>
  <si>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</si>
  <si>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</si>
  <si>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</si>
  <si>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</si>
  <si>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</si>
  <si>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</si>
  <si>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</si>
  <si>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</si>
  <si>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</si>
  <si>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</si>
  <si>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</si>
  <si>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</si>
  <si>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</si>
  <si>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</si>
  <si>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</si>
  <si>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</si>
  <si>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</si>
  <si>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</si>
  <si>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</si>
  <si>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</si>
  <si>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</si>
  <si>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</si>
  <si>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</si>
  <si>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</si>
  <si>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</si>
  <si>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</si>
  <si>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</si>
  <si>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</si>
  <si>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</si>
  <si>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</si>
  <si>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</si>
  <si>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</si>
  <si>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</si>
  <si>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</si>
  <si>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</si>
  <si>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</si>
  <si>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</si>
  <si>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</si>
  <si>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</si>
  <si>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</si>
  <si>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</si>
  <si>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</si>
  <si>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</si>
  <si>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</si>
  <si>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</si>
  <si>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</si>
  <si>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</si>
  <si>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</si>
  <si>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</si>
  <si>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</si>
  <si>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</si>
  <si>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</si>
  <si>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</si>
  <si>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</si>
  <si>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</si>
  <si>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</si>
  <si>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</si>
  <si>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</si>
  <si>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</si>
  <si>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</si>
  <si>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</si>
  <si>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</si>
  <si>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</si>
  <si>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</si>
  <si>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</si>
  <si>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</si>
  <si>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</si>
  <si>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</si>
  <si>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</si>
  <si>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</si>
  <si>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</si>
  <si>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</si>
  <si>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</si>
  <si>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</si>
  <si>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</si>
  <si>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</si>
  <si>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</si>
  <si>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</si>
  <si>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</si>
  <si>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</si>
  <si>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</si>
  <si>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</si>
  <si>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</si>
  <si>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</si>
  <si>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</si>
  <si>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</si>
  <si>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</si>
  <si>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</si>
  <si>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</si>
  <si>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</si>
  <si>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</si>
  <si>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</si>
  <si>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</si>
  <si>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</si>
  <si>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</si>
  <si>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</si>
  <si>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</si>
  <si>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</si>
  <si>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</si>
  <si>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</si>
  <si>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</si>
  <si>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</si>
  <si>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</si>
  <si>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</si>
  <si>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</si>
  <si>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</si>
  <si>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</si>
  <si>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</si>
  <si>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</si>
  <si>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</si>
  <si>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</si>
  <si>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</si>
  <si>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</si>
  <si>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</si>
  <si>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</si>
  <si>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</si>
  <si>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</si>
  <si>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</si>
  <si>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</si>
  <si>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</si>
  <si>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</si>
  <si>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</si>
  <si>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</si>
  <si>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</si>
  <si>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</si>
  <si>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</si>
  <si>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</si>
  <si>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</si>
  <si>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</si>
  <si>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</si>
  <si>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</si>
  <si>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</si>
  <si>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</si>
  <si>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</si>
  <si>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</si>
  <si>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</si>
  <si>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</si>
  <si>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</si>
  <si>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</si>
  <si>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</si>
  <si>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</si>
  <si>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</si>
  <si>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</si>
  <si>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</si>
  <si>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</si>
  <si>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</si>
  <si>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</si>
  <si>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</si>
  <si>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</si>
  <si>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</si>
  <si>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</si>
  <si>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</si>
  <si>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</si>
  <si>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</si>
  <si>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</si>
  <si>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</si>
  <si>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</si>
  <si>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</si>
  <si>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</si>
  <si>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</si>
  <si>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</si>
  <si>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</si>
  <si>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</si>
  <si>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</si>
  <si>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</si>
  <si>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</si>
  <si>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</si>
  <si>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</si>
  <si>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</si>
  <si>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</si>
  <si>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</si>
  <si>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</si>
  <si>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</si>
  <si>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</si>
  <si>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</si>
  <si>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</si>
  <si>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</si>
  <si>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</si>
  <si>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</si>
  <si>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</si>
  <si>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</si>
  <si>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</si>
  <si>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</si>
  <si>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</si>
  <si>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</si>
  <si>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</si>
  <si>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</si>
  <si>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</si>
  <si>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</si>
  <si>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</si>
  <si>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</si>
  <si>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</si>
  <si>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</si>
  <si>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</si>
  <si>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</si>
  <si>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</si>
  <si>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</si>
  <si>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</si>
  <si>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</si>
  <si>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</si>
  <si>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</si>
  <si>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</si>
  <si>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</si>
  <si>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</si>
  <si>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</si>
  <si>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</si>
  <si>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</si>
  <si>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</si>
  <si>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</si>
  <si>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</si>
  <si>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</si>
  <si>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</si>
  <si>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</si>
  <si>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</si>
  <si>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</si>
  <si>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</si>
  <si>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</si>
  <si>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</si>
  <si>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</si>
  <si>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</si>
  <si>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</si>
  <si>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</si>
  <si>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</si>
  <si>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</si>
  <si>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</si>
  <si>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</si>
  <si>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</si>
  <si>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</si>
  <si>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</si>
  <si>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</si>
  <si>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</si>
  <si>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</si>
  <si>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</si>
  <si>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</si>
  <si>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</si>
  <si>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</si>
  <si>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</si>
  <si>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</si>
  <si>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</si>
  <si>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</si>
  <si>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</si>
  <si>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</si>
  <si>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</si>
  <si>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</si>
  <si>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</si>
  <si>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</si>
  <si>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</si>
  <si>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</si>
  <si>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</si>
  <si>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</si>
  <si>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</si>
  <si>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</si>
  <si>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</si>
  <si>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</si>
  <si>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</si>
  <si>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</si>
  <si>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</si>
  <si>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</si>
  <si>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</si>
  <si>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</si>
  <si>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</si>
  <si>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</si>
  <si>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</si>
  <si>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</si>
  <si>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</si>
  <si>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</si>
  <si>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</si>
  <si>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</si>
  <si>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</si>
  <si>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</si>
  <si>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</si>
  <si>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</si>
  <si>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</si>
  <si>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</si>
  <si>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</si>
  <si>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</si>
  <si>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</si>
  <si>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</si>
  <si>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</si>
  <si>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</si>
  <si>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</si>
  <si>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</si>
  <si>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</si>
  <si>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</si>
  <si>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</si>
  <si>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</si>
  <si>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</si>
  <si>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</si>
  <si>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</si>
  <si>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</si>
  <si>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</si>
  <si>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</si>
  <si>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</si>
  <si>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</si>
  <si>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</si>
  <si>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</si>
  <si>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</si>
  <si>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</si>
  <si>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</si>
  <si>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</si>
  <si>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</si>
  <si>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</si>
  <si>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</si>
  <si>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</si>
  <si>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</si>
  <si>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</si>
  <si>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</si>
  <si>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</si>
  <si>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</si>
  <si>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</si>
  <si>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</si>
  <si>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</si>
  <si>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</si>
  <si>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</si>
  <si>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</si>
  <si>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</si>
  <si>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</si>
  <si>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</si>
  <si>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</si>
  <si>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</si>
  <si>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</si>
  <si>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</si>
  <si>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</si>
  <si>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</si>
  <si>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</si>
  <si>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</si>
  <si>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</si>
  <si>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</si>
  <si>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</si>
  <si>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</si>
  <si>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</si>
  <si>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</si>
  <si>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</si>
  <si>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</si>
  <si>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</si>
  <si>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</si>
  <si>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</si>
  <si>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</si>
  <si>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</si>
  <si>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</si>
  <si>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</si>
  <si>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</si>
  <si>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</si>
  <si>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</si>
  <si>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</si>
  <si>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</si>
  <si>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</si>
  <si>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</si>
  <si>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</si>
  <si>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</si>
  <si>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</si>
  <si>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</si>
  <si>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</si>
  <si>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</si>
  <si>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</si>
  <si>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</si>
  <si>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</si>
  <si>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</si>
  <si>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</si>
  <si>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</si>
  <si>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</si>
  <si>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</si>
  <si>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</si>
  <si>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</si>
  <si>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</si>
  <si>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</si>
  <si>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</si>
  <si>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</si>
  <si>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</si>
  <si>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</si>
  <si>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</si>
  <si>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</si>
  <si>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</si>
  <si>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</si>
  <si>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</si>
  <si>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</si>
  <si>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</si>
  <si>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</si>
  <si>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</si>
  <si>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</si>
  <si>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</si>
  <si>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</si>
  <si>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</si>
  <si>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</si>
  <si>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</si>
  <si>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</si>
  <si>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</si>
  <si>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</si>
  <si>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</si>
  <si>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</si>
  <si>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</si>
  <si>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</si>
  <si>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</si>
  <si>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</si>
  <si>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</si>
  <si>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</si>
  <si>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</si>
  <si>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</si>
  <si>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</si>
  <si>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</si>
  <si>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</si>
  <si>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</si>
  <si>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</si>
  <si>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</si>
  <si>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</si>
  <si>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</si>
  <si>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</si>
  <si>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</si>
  <si>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</si>
  <si>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</si>
  <si>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</si>
  <si>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</si>
  <si>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</si>
  <si>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</si>
  <si>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</si>
  <si>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</si>
  <si>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</si>
  <si>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</si>
  <si>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</si>
  <si>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</si>
  <si>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</si>
  <si>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</si>
  <si>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</si>
  <si>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</si>
  <si>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</si>
  <si>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</si>
  <si>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</si>
  <si>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</si>
  <si>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</si>
  <si>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</si>
  <si>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</si>
  <si>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</si>
  <si>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</si>
  <si>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</si>
  <si>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</si>
  <si>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</si>
  <si>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</si>
  <si>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</si>
  <si>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</si>
  <si>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</si>
  <si>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</si>
  <si>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</si>
  <si>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</si>
  <si>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</si>
  <si>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</si>
  <si>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</si>
  <si>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</si>
  <si>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</si>
  <si>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</si>
  <si>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</si>
  <si>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</si>
  <si>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</si>
  <si>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</si>
  <si>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</si>
  <si>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</si>
  <si>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</si>
  <si>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</si>
  <si>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</si>
  <si>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</si>
  <si>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</si>
  <si>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</si>
  <si>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</si>
  <si>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</si>
  <si>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</si>
  <si>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</si>
  <si>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</si>
  <si>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</si>
  <si>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</si>
  <si>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</si>
  <si>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</si>
  <si>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</si>
  <si>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</si>
  <si>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</si>
  <si>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</si>
  <si>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</si>
  <si>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</si>
  <si>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</si>
  <si>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</si>
  <si>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</si>
  <si>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</si>
  <si>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</si>
  <si>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</si>
  <si>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</si>
  <si>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</si>
  <si>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</si>
  <si>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</si>
  <si>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</si>
  <si>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</si>
  <si>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</si>
  <si>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</si>
  <si>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</si>
  <si>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</si>
  <si>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</si>
  <si>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</si>
  <si>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</si>
  <si>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</si>
  <si>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</si>
  <si>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</si>
  <si>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</si>
  <si>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</si>
  <si>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</si>
  <si>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</si>
  <si>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</si>
  <si>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</si>
  <si>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</si>
  <si>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</si>
  <si>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</si>
  <si>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</si>
  <si>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</si>
  <si>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</si>
  <si>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</si>
  <si>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</si>
  <si>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</si>
  <si>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</si>
  <si>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</si>
  <si>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</si>
  <si>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</si>
  <si>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</si>
  <si>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</si>
  <si>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</si>
  <si>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</si>
  <si>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</si>
  <si>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</si>
  <si>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</si>
  <si>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</si>
  <si>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</si>
  <si>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</si>
  <si>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</si>
  <si>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</si>
  <si>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</si>
  <si>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</si>
  <si>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</si>
  <si>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</si>
  <si>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</si>
  <si>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</si>
  <si>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</si>
  <si>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</si>
  <si>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</si>
  <si>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</si>
  <si>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</si>
  <si>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</si>
  <si>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</si>
  <si>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</si>
  <si>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</si>
  <si>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</si>
  <si>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</si>
  <si>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</si>
  <si>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</si>
  <si>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</si>
  <si>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</si>
  <si>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</si>
  <si>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</si>
  <si>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</si>
  <si>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</si>
  <si>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</si>
  <si>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</si>
  <si>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</si>
  <si>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</si>
  <si>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</si>
  <si>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</si>
  <si>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</si>
  <si>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</si>
  <si>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</si>
  <si>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</si>
  <si>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</si>
  <si>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</si>
  <si>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</si>
  <si>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</si>
  <si>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</si>
  <si>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</si>
  <si>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</si>
  <si>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</si>
  <si>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</si>
  <si>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</si>
  <si>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</si>
  <si>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</si>
  <si>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</si>
  <si>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</si>
  <si>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</si>
  <si>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</si>
  <si>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</si>
  <si>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</si>
  <si>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</si>
  <si>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</si>
  <si>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</si>
  <si>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</si>
  <si>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</si>
  <si>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</si>
  <si>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</si>
  <si>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</si>
  <si>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</si>
  <si>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</si>
  <si>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</si>
  <si>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</si>
  <si>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</si>
  <si>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</si>
  <si>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</si>
  <si>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</si>
  <si>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</si>
  <si>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</si>
  <si>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</si>
  <si>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</si>
  <si>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</si>
  <si>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</si>
  <si>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</si>
  <si>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</si>
  <si>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</si>
  <si>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</si>
  <si>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</si>
  <si>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</si>
  <si>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</si>
  <si>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</si>
  <si>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</si>
  <si>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</si>
  <si>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</si>
  <si>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</si>
  <si>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</si>
  <si>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</si>
  <si>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</si>
  <si>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</si>
  <si>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</si>
  <si>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</si>
  <si>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</si>
  <si>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</si>
  <si>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</si>
  <si>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</si>
  <si>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</si>
  <si>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</si>
  <si>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</si>
  <si>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</si>
  <si>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</si>
  <si>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</si>
  <si>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</si>
  <si>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</si>
  <si>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</si>
  <si>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</si>
  <si>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</si>
  <si>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</si>
  <si>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</si>
  <si>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</si>
  <si>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</si>
  <si>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</si>
  <si>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</si>
  <si>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</si>
  <si>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</si>
  <si>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</si>
  <si>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</si>
  <si>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</si>
  <si>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</si>
  <si>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</si>
  <si>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</si>
  <si>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</si>
  <si>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</si>
  <si>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</si>
  <si>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</si>
  <si>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</si>
  <si>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</si>
  <si>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</si>
  <si>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</si>
  <si>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</si>
  <si>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</si>
  <si>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</si>
  <si>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</si>
  <si>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</si>
  <si>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</si>
  <si>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</si>
  <si>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</si>
  <si>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</si>
  <si>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</si>
  <si>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</si>
  <si>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</si>
  <si>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</si>
  <si>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</si>
  <si>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</si>
  <si>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</si>
  <si>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</si>
  <si>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</si>
  <si>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</si>
  <si>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</si>
  <si>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</si>
  <si>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</si>
  <si>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</si>
  <si>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</si>
  <si>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</si>
  <si>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</si>
  <si>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</si>
  <si>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</si>
  <si>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</si>
  <si>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</si>
  <si>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</si>
  <si>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</si>
  <si>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</si>
  <si>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</si>
  <si>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</si>
  <si>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</si>
  <si>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</si>
  <si>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</si>
  <si>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</si>
  <si>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</si>
  <si>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</si>
  <si>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</si>
  <si>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</si>
  <si>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</si>
  <si>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</si>
  <si>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</si>
  <si>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</si>
  <si>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</si>
  <si>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</si>
  <si>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</si>
  <si>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</si>
  <si>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</si>
  <si>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</si>
  <si>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</si>
  <si>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</si>
  <si>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</si>
  <si>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</si>
  <si>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</si>
  <si>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</si>
  <si>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</si>
  <si>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</si>
  <si>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</si>
  <si>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</si>
  <si>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</si>
  <si>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</si>
  <si>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</si>
  <si>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</si>
  <si>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</si>
  <si>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</si>
  <si>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</si>
  <si>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</si>
  <si>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</si>
  <si>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</si>
  <si>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</si>
  <si>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</si>
  <si>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</si>
  <si>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</si>
  <si>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</si>
  <si>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</si>
  <si>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</si>
  <si>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</si>
  <si>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</si>
  <si>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</si>
  <si>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</si>
  <si>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</si>
  <si>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</si>
  <si>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</si>
  <si>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</si>
  <si>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</si>
  <si>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</si>
  <si>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</si>
  <si>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</si>
  <si>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</si>
  <si>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</si>
  <si>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</si>
  <si>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</si>
  <si>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</si>
  <si>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</si>
  <si>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</si>
  <si>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</si>
  <si>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</si>
  <si>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</si>
  <si>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</si>
  <si>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</si>
  <si>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</si>
  <si>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</si>
  <si>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</si>
  <si>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</si>
  <si>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</si>
  <si>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</si>
  <si>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</si>
  <si>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</si>
  <si>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</si>
  <si>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</si>
  <si>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</si>
  <si>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</si>
  <si>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</si>
  <si>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</si>
  <si>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</si>
  <si>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</si>
  <si>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</si>
  <si>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</si>
  <si>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</si>
  <si>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</si>
  <si>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</si>
  <si>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</si>
  <si>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</si>
  <si>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</si>
  <si>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</si>
  <si>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</si>
  <si>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</si>
  <si>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</si>
  <si>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</si>
  <si>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</si>
  <si>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</si>
  <si>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</si>
  <si>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</si>
  <si>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</si>
  <si>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</si>
  <si>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</si>
  <si>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</si>
  <si>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</si>
  <si>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</si>
  <si>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</si>
  <si>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</si>
  <si>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</si>
  <si>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</si>
  <si>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</si>
  <si>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</si>
  <si>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</si>
  <si>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</si>
  <si>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</si>
  <si>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</si>
  <si>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</si>
  <si>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</si>
  <si>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</si>
  <si>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</si>
  <si>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</si>
  <si>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</si>
  <si>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</si>
  <si>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</si>
  <si>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</si>
  <si>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</si>
  <si>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</si>
  <si>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</si>
  <si>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</si>
  <si>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</si>
  <si>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</si>
  <si>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</si>
  <si>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</si>
  <si>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</si>
  <si>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</si>
  <si>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</si>
  <si>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</si>
  <si>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</si>
  <si>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</si>
  <si>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</si>
  <si>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</si>
  <si>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</si>
  <si>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</si>
  <si>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</si>
  <si>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</si>
  <si>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</si>
  <si>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</si>
  <si>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</si>
  <si>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</si>
  <si>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</si>
  <si>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</si>
  <si>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</si>
  <si>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</si>
  <si>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</si>
  <si>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</si>
  <si>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</si>
  <si>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</si>
  <si>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</si>
  <si>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</si>
  <si>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</si>
  <si>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</si>
  <si>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</si>
  <si>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</si>
  <si>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</si>
  <si>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</si>
  <si>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</si>
  <si>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</si>
  <si>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</si>
  <si>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</si>
  <si>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</si>
  <si>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</si>
  <si>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</si>
  <si>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</si>
  <si>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</si>
  <si>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</si>
  <si>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</si>
  <si>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</si>
  <si>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</si>
  <si>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</si>
  <si>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</si>
  <si>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</si>
  <si>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</si>
  <si>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</si>
  <si>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</si>
  <si>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</si>
  <si>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</si>
  <si>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</si>
  <si>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</si>
  <si>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</si>
  <si>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</si>
  <si>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</si>
  <si>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</si>
  <si>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</si>
  <si>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</si>
  <si>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</si>
  <si>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</si>
  <si>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</si>
  <si>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</si>
  <si>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</si>
  <si>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</si>
  <si>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</si>
  <si>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</si>
  <si>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</si>
  <si>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</si>
  <si>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</si>
  <si>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</si>
  <si>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</si>
  <si>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</si>
  <si>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</si>
  <si>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</si>
  <si>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</si>
  <si>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</si>
  <si>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</si>
  <si>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</si>
  <si>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</si>
  <si>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</si>
  <si>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</si>
  <si>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</si>
  <si>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</si>
  <si>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</si>
  <si>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</si>
  <si>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</si>
  <si>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</si>
  <si>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</si>
  <si>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</si>
  <si>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</si>
  <si>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</si>
  <si>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</si>
  <si>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</si>
  <si>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</si>
  <si>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</si>
  <si>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</si>
  <si>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</si>
  <si>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</si>
  <si>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</si>
  <si>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</si>
  <si>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</si>
  <si>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</si>
  <si>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</si>
  <si>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</si>
  <si>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</si>
  <si>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</si>
  <si>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</si>
  <si>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</si>
  <si>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</si>
  <si>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</si>
  <si>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</si>
  <si>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</si>
  <si>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</si>
  <si>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</si>
  <si>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</si>
  <si>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</si>
  <si>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</si>
  <si>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</si>
  <si>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</si>
  <si>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</si>
  <si>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</si>
  <si>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</si>
  <si>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</si>
  <si>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</si>
  <si>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</si>
  <si>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</si>
  <si>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</si>
  <si>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</si>
  <si>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</si>
  <si>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</si>
  <si>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</si>
  <si>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</si>
  <si>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</si>
  <si>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</si>
  <si>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</si>
  <si>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</si>
  <si>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</si>
  <si>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</si>
  <si>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</si>
  <si>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</si>
  <si>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</si>
  <si>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</si>
  <si>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</si>
  <si>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</si>
  <si>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</si>
  <si>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</si>
  <si>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</si>
  <si>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</si>
  <si>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</si>
  <si>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</si>
  <si>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</si>
  <si>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</si>
  <si>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</si>
  <si>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</si>
  <si>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</si>
  <si>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</si>
  <si>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</si>
  <si>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</si>
  <si>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</si>
  <si>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</si>
  <si>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</si>
  <si>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</si>
  <si>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</si>
  <si>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</si>
  <si>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</si>
  <si>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</si>
  <si>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</si>
  <si>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</si>
  <si>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</si>
  <si>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</si>
  <si>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</si>
  <si>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</si>
  <si>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</si>
  <si>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</si>
  <si>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</si>
  <si>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</si>
  <si>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</si>
  <si>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</si>
  <si>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</si>
  <si>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</si>
  <si>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</si>
  <si>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</si>
  <si>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</si>
  <si>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</si>
  <si>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</si>
  <si>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</si>
  <si>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</si>
  <si>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</si>
  <si>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</si>
  <si>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</si>
  <si>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</si>
  <si>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</si>
  <si>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</si>
  <si>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</si>
  <si>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</si>
  <si>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</si>
  <si>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</si>
  <si>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</si>
  <si>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</si>
  <si>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</si>
  <si>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</si>
  <si>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</si>
  <si>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</si>
  <si>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</si>
  <si>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</si>
  <si>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</si>
  <si>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</si>
  <si>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</si>
  <si>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</si>
  <si>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</si>
  <si>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</si>
  <si>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</si>
  <si>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</si>
  <si>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</si>
  <si>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</si>
  <si>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</si>
  <si>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</si>
  <si>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</si>
  <si>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</si>
  <si>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</si>
  <si>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</si>
  <si>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</si>
  <si>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</si>
  <si>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</si>
  <si>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</si>
  <si>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</si>
  <si>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</si>
  <si>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</si>
  <si>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</si>
  <si>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</si>
  <si>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</si>
  <si>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</si>
  <si>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</si>
  <si>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</si>
  <si>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</si>
  <si>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</si>
  <si>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</si>
  <si>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</si>
  <si>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</si>
  <si>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</si>
  <si>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</si>
  <si>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</si>
  <si>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</si>
  <si>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</si>
  <si>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</si>
  <si>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</si>
  <si>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</si>
  <si>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</si>
  <si>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</si>
  <si>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</si>
  <si>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</si>
  <si>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</si>
  <si>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</si>
  <si>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</si>
  <si>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</si>
  <si>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</si>
  <si>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</si>
  <si>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</si>
  <si>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</si>
  <si>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</si>
  <si>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</si>
  <si>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</si>
  <si>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</si>
  <si>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</si>
  <si>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</si>
  <si>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</si>
  <si>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</si>
  <si>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</si>
  <si>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</si>
  <si>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</si>
  <si>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</si>
  <si>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</si>
  <si>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</si>
  <si>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</si>
  <si>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</si>
  <si>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</si>
  <si>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</si>
  <si>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</si>
  <si>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</si>
  <si>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</si>
  <si>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</si>
  <si>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</si>
  <si>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</si>
  <si>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</si>
  <si>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</si>
  <si>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</si>
  <si>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</si>
  <si>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</si>
  <si>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</si>
  <si>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</si>
  <si>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</si>
  <si>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</si>
  <si>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</si>
  <si>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</si>
  <si>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</si>
  <si>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</si>
  <si>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</si>
  <si>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</si>
  <si>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</si>
  <si>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</si>
  <si>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</si>
  <si>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</si>
  <si>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</si>
  <si>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</si>
  <si>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</si>
  <si>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</si>
  <si>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</si>
  <si>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</si>
  <si>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</si>
  <si>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</si>
  <si>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</si>
  <si>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</si>
  <si>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</si>
  <si>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</si>
  <si>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</si>
  <si>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</si>
  <si>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</si>
  <si>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</si>
  <si>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</si>
  <si>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</si>
  <si>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</si>
  <si>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</si>
  <si>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</si>
  <si>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</si>
  <si>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</si>
  <si>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</si>
  <si>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</si>
  <si>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</si>
  <si>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</si>
  <si>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</si>
  <si>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</si>
  <si>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</si>
  <si>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</si>
  <si>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</si>
  <si>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</si>
  <si>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</si>
  <si>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</si>
  <si>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</si>
  <si>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</si>
  <si>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</si>
  <si>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</si>
  <si>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</si>
  <si>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</si>
  <si>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</si>
  <si>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</si>
  <si>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</si>
  <si>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</si>
  <si>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</si>
  <si>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</si>
  <si>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</si>
  <si>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</si>
  <si>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</si>
  <si>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</si>
  <si>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</si>
  <si>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</si>
  <si>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</si>
  <si>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</si>
  <si>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</si>
  <si>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</si>
  <si>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</si>
  <si>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</si>
  <si>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</si>
  <si>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</si>
  <si>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</si>
  <si>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</si>
  <si>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</si>
  <si>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</si>
  <si>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</si>
  <si>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</si>
  <si>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</si>
  <si>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</si>
  <si>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</si>
  <si>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</si>
  <si>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</si>
  <si>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</si>
  <si>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</si>
  <si>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</si>
  <si>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</si>
  <si>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</si>
  <si>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</si>
  <si>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</si>
  <si>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</si>
  <si>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</si>
  <si>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</si>
  <si>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</si>
  <si>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</si>
  <si>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</si>
  <si>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</si>
  <si>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</si>
  <si>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</si>
  <si>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</si>
  <si>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</si>
  <si>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</si>
  <si>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</si>
  <si>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</si>
  <si>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</si>
  <si>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</si>
  <si>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</si>
  <si>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</si>
  <si>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</si>
  <si>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</si>
  <si>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</si>
  <si>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</si>
  <si>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</si>
  <si>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</si>
  <si>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</si>
  <si>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</si>
  <si>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</si>
  <si>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</si>
  <si>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</si>
  <si>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</si>
  <si>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</si>
  <si>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</si>
  <si>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</si>
  <si>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</si>
  <si>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</si>
  <si>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</si>
  <si>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</si>
  <si>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</si>
  <si>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</si>
  <si>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</si>
  <si>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</si>
  <si>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</si>
  <si>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</si>
  <si>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</si>
  <si>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</si>
  <si>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</si>
  <si>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</si>
  <si>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</si>
  <si>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</si>
  <si>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</si>
  <si>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</si>
  <si>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</si>
  <si>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</si>
  <si>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</si>
  <si>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</si>
  <si>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</si>
  <si>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</si>
  <si>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</si>
  <si>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</si>
  <si>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</si>
  <si>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</si>
  <si>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</si>
  <si>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</si>
  <si>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</si>
  <si>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</si>
  <si>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</si>
  <si>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</si>
  <si>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</si>
  <si>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</si>
  <si>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</si>
  <si>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</si>
  <si>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</si>
  <si>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</si>
  <si>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</si>
  <si>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</si>
  <si>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</si>
  <si>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</si>
  <si>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</si>
  <si>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</si>
  <si>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</si>
  <si>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</si>
  <si>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</si>
  <si>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</si>
  <si>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</si>
  <si>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</si>
  <si>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</si>
  <si>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</si>
  <si>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</si>
  <si>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</si>
  <si>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</si>
  <si>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</si>
  <si>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</si>
  <si>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</si>
  <si>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</si>
  <si>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</si>
  <si>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</si>
  <si>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</si>
  <si>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</si>
  <si>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</si>
  <si>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</si>
  <si>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</si>
  <si>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</si>
  <si>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</si>
  <si>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</si>
  <si>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</si>
  <si>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</si>
  <si>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</si>
  <si>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</si>
  <si>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</si>
  <si>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</si>
  <si>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</si>
  <si>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</si>
  <si>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</si>
  <si>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</si>
  <si>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</si>
  <si>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</si>
  <si>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</si>
  <si>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</si>
  <si>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</si>
  <si>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</si>
  <si>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</si>
  <si>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</si>
  <si>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</si>
  <si>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</si>
  <si>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</si>
  <si>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</si>
  <si>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</si>
  <si>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</si>
  <si>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</si>
  <si>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</si>
  <si>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</si>
  <si>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</si>
  <si>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</si>
  <si>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</si>
  <si>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</si>
  <si>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</si>
  <si>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</si>
  <si>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</si>
  <si>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</si>
  <si>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</si>
  <si>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</si>
  <si>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</si>
  <si>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</si>
  <si>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</si>
  <si>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</si>
  <si>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</si>
  <si>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</si>
  <si>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</si>
  <si>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</si>
  <si>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</si>
  <si>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</si>
  <si>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</si>
  <si>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</si>
  <si>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</si>
  <si>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</si>
  <si>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</si>
  <si>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</si>
  <si>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</si>
  <si>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</si>
  <si>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</si>
  <si>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</si>
  <si>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</si>
  <si>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</si>
  <si>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</si>
  <si>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</si>
  <si>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</si>
  <si>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</si>
  <si>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</si>
  <si>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</si>
  <si>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</si>
  <si>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</si>
  <si>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</si>
  <si>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</si>
  <si>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</si>
  <si>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</si>
  <si>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</si>
  <si>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</si>
  <si>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</si>
  <si>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</si>
  <si>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</si>
  <si>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</si>
  <si>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</si>
  <si>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</si>
  <si>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</si>
  <si>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</si>
  <si>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</si>
  <si>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</si>
  <si>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</si>
  <si>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</si>
  <si>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</si>
  <si>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</si>
  <si>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</si>
  <si>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</si>
  <si>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</si>
  <si>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</si>
  <si>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</si>
  <si>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</si>
  <si>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</si>
  <si>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</si>
  <si>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</si>
  <si>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</si>
  <si>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</si>
  <si>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</si>
  <si>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</si>
  <si>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</si>
  <si>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</si>
  <si>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</si>
  <si>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</si>
  <si>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</si>
  <si>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</si>
  <si>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</si>
  <si>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</si>
  <si>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</si>
  <si>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</si>
  <si>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</si>
  <si>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</si>
  <si>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</si>
  <si>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</si>
  <si>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</si>
  <si>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</si>
  <si>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</si>
  <si>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</si>
  <si>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</si>
  <si>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</si>
  <si>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</si>
  <si>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</si>
  <si>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</si>
  <si>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</si>
  <si>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</si>
  <si>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</si>
  <si>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</si>
  <si>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</si>
  <si>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</si>
  <si>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</si>
  <si>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</si>
  <si>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</si>
  <si>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</si>
  <si>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</si>
  <si>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</si>
  <si>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</si>
  <si>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</si>
  <si>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</si>
  <si>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</si>
  <si>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</si>
  <si>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</si>
  <si>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</si>
  <si>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</si>
  <si>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</si>
  <si>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</si>
  <si>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</si>
  <si>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</si>
  <si>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</si>
  <si>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</si>
  <si>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</si>
  <si>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</si>
  <si>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</si>
  <si>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</si>
  <si>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</si>
  <si>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</si>
  <si>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</si>
  <si>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</si>
  <si>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</si>
  <si>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</si>
  <si>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</si>
  <si>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</si>
  <si>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</si>
  <si>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</si>
  <si>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</si>
  <si>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</si>
  <si>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</si>
  <si>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</si>
  <si>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</si>
  <si>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</si>
  <si>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</si>
  <si>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</si>
  <si>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</si>
  <si>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</si>
  <si>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</si>
  <si>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</si>
  <si>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</si>
  <si>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</si>
  <si>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</si>
  <si>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</si>
  <si>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</si>
  <si>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</si>
  <si>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</si>
  <si>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</si>
  <si>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</si>
  <si>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</si>
  <si>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</si>
  <si>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</si>
  <si>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</si>
  <si>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</si>
  <si>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</si>
  <si>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</si>
  <si>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</si>
  <si>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</si>
  <si>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</si>
  <si>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</si>
  <si>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</si>
  <si>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</si>
  <si>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</si>
  <si>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</si>
  <si>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</si>
  <si>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</si>
  <si>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</si>
  <si>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</si>
  <si>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</si>
  <si>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</si>
  <si>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</si>
  <si>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</si>
  <si>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</si>
  <si>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</si>
  <si>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</si>
  <si>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</si>
  <si>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</si>
  <si>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</si>
  <si>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</si>
  <si>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</si>
  <si>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</si>
  <si>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</si>
  <si>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</si>
  <si>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</si>
  <si>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</si>
  <si>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</si>
  <si>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</si>
  <si>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</si>
  <si>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</si>
  <si>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</si>
  <si>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</si>
  <si>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</si>
  <si>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</si>
  <si>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</si>
  <si>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</si>
  <si>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</si>
  <si>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</si>
  <si>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</si>
  <si>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</si>
  <si>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</si>
  <si>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</si>
  <si>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</si>
  <si>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</si>
  <si>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</si>
  <si>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</si>
  <si>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</si>
  <si>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</si>
  <si>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</si>
  <si>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</si>
  <si>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</si>
  <si>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</si>
  <si>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</si>
  <si>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</si>
  <si>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</si>
  <si>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</si>
  <si>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</si>
  <si>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</si>
  <si>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</si>
  <si>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</si>
  <si>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</si>
  <si>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</si>
  <si>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</si>
  <si>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</si>
  <si>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</si>
  <si>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</si>
  <si>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</si>
  <si>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</si>
  <si>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</si>
  <si>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</si>
  <si>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</si>
  <si>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</si>
  <si>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</si>
  <si>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</si>
  <si>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</si>
  <si>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</si>
  <si>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</si>
  <si>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</si>
  <si>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</si>
  <si>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</si>
  <si>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</si>
  <si>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</si>
  <si>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</si>
  <si>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</si>
  <si>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</si>
  <si>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</si>
  <si>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</si>
  <si>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</si>
  <si>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</si>
  <si>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</si>
  <si>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</si>
  <si>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</si>
  <si>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</si>
  <si>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</si>
  <si>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</si>
  <si>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</si>
  <si>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</si>
  <si>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</si>
  <si>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</si>
  <si>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</si>
  <si>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</si>
  <si>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</si>
  <si>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</si>
  <si>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</si>
  <si>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</si>
  <si>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</si>
  <si>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</si>
  <si>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</si>
  <si>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</si>
  <si>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</si>
  <si>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</si>
  <si>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</si>
  <si>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</si>
  <si>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</si>
  <si>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</si>
  <si>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</si>
  <si>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</si>
  <si>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</si>
  <si>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</si>
  <si>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</si>
  <si>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</si>
  <si>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</si>
  <si>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</si>
  <si>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</si>
  <si>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</si>
  <si>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</si>
  <si>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</si>
  <si>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</si>
  <si>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</si>
  <si>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</si>
  <si>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</si>
  <si>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</si>
  <si>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</si>
  <si>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</si>
  <si>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</si>
  <si>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</si>
  <si>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</si>
  <si>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</si>
  <si>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</si>
  <si>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</si>
  <si>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</si>
  <si>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</si>
  <si>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</si>
  <si>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</si>
  <si>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</si>
  <si>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</si>
  <si>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</si>
  <si>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</si>
  <si>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</si>
  <si>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</si>
  <si>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</si>
  <si>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</si>
  <si>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</si>
  <si>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</si>
  <si>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</si>
  <si>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</si>
  <si>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</si>
  <si>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</si>
  <si>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</si>
  <si>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</si>
  <si>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</si>
  <si>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</si>
  <si>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</si>
  <si>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</si>
  <si>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</si>
  <si>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</si>
  <si>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</si>
  <si>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</si>
  <si>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</si>
  <si>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</si>
  <si>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</si>
  <si>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</si>
  <si>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</si>
  <si>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</si>
  <si>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</si>
  <si>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</si>
  <si>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</si>
  <si>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</si>
  <si>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</si>
  <si>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</si>
  <si>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</si>
  <si>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</si>
  <si>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</si>
  <si>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</si>
  <si>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</si>
  <si>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</si>
  <si>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</si>
  <si>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</si>
  <si>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</si>
  <si>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</si>
  <si>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</si>
  <si>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</si>
  <si>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</si>
  <si>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</si>
  <si>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</si>
  <si>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</si>
  <si>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</si>
  <si>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</si>
  <si>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</si>
  <si>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</si>
  <si>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</si>
  <si>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</si>
  <si>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</si>
  <si>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</si>
  <si>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</si>
  <si>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</si>
  <si>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</si>
  <si>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</si>
  <si>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</si>
  <si>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</si>
  <si>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</si>
  <si>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</si>
  <si>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</si>
  <si>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</si>
  <si>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</si>
  <si>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</si>
  <si>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</si>
  <si>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</si>
  <si>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</si>
  <si>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</si>
  <si>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</si>
  <si>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</si>
  <si>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</si>
  <si>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</si>
  <si>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</si>
  <si>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</si>
  <si>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</si>
  <si>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</si>
  <si>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</si>
  <si>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</si>
  <si>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</si>
  <si>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</si>
  <si>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</si>
  <si>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</si>
  <si>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</si>
  <si>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</si>
  <si>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</si>
  <si>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</si>
  <si>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</si>
  <si>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</si>
  <si>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</si>
  <si>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</si>
  <si>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</si>
  <si>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</si>
  <si>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</si>
  <si>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</si>
  <si>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</si>
  <si>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</si>
  <si>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</si>
  <si>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</si>
  <si>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</si>
  <si>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</si>
  <si>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</si>
  <si>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</si>
  <si>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</si>
  <si>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</si>
  <si>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</si>
  <si>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</si>
  <si>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</si>
  <si>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</si>
  <si>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</si>
  <si>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</si>
  <si>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</si>
  <si>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</si>
  <si>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</si>
  <si>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</si>
  <si>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</si>
  <si>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</si>
  <si>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</si>
  <si>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</si>
  <si>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</si>
  <si>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</si>
  <si>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</si>
  <si>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</si>
  <si>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</si>
  <si>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</si>
  <si>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</si>
  <si>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</si>
  <si>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</si>
  <si>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</si>
  <si>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</si>
  <si>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</si>
  <si>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</si>
  <si>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</si>
  <si>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</si>
  <si>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</si>
  <si>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</si>
  <si>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</si>
  <si>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</si>
  <si>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</si>
  <si>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</si>
  <si>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</si>
  <si>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</si>
  <si>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</si>
  <si>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</si>
  <si>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</si>
  <si>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</si>
  <si>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</si>
  <si>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</si>
  <si>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</si>
  <si>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</si>
  <si>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</si>
  <si>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</si>
  <si>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</si>
  <si>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</si>
  <si>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</si>
  <si>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</si>
  <si>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</si>
  <si>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</si>
  <si>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</si>
  <si>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</si>
  <si>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</si>
  <si>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</si>
  <si>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</si>
  <si>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</si>
  <si>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</si>
  <si>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</si>
  <si>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</si>
  <si>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</si>
  <si>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</si>
  <si>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</si>
  <si>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</si>
  <si>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</si>
  <si>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</si>
  <si>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</si>
  <si>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</si>
  <si>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</si>
  <si>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</si>
  <si>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</si>
  <si>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</si>
  <si>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</si>
  <si>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</si>
  <si>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</si>
  <si>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</si>
  <si>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</si>
  <si>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</si>
  <si>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</si>
  <si>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</si>
  <si>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</si>
  <si>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</si>
  <si>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</si>
  <si>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</si>
  <si>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</si>
  <si>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</si>
  <si>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</si>
  <si>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</si>
  <si>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</si>
  <si>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</si>
  <si>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</si>
  <si>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</si>
  <si>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</si>
  <si>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</si>
  <si>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</si>
  <si>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</si>
  <si>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</si>
  <si>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</si>
  <si>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</si>
  <si>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</si>
  <si>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</si>
  <si>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</si>
  <si>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</si>
  <si>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</si>
  <si>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</si>
  <si>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</si>
  <si>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</si>
  <si>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</si>
  <si>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</si>
  <si>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</si>
  <si>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</si>
  <si>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</si>
  <si>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</si>
  <si>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</si>
  <si>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</si>
  <si>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</si>
  <si>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</si>
  <si>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</si>
  <si>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</si>
  <si>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</si>
  <si>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</si>
  <si>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</si>
  <si>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</si>
  <si>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</si>
  <si>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</si>
  <si>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</si>
  <si>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</si>
  <si>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</si>
  <si>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</si>
  <si>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</si>
  <si>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</si>
  <si>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</si>
  <si>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</si>
  <si>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</si>
  <si>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</si>
  <si>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</si>
  <si>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</si>
  <si>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</si>
  <si>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</si>
  <si>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</si>
  <si>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</si>
  <si>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</si>
  <si>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</si>
  <si>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</si>
  <si>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</si>
  <si>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</si>
  <si>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</si>
  <si>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</si>
  <si>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</si>
  <si>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</si>
  <si>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</si>
  <si>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</si>
  <si>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</si>
  <si>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</si>
  <si>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</si>
  <si>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</si>
  <si>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</si>
  <si>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</si>
  <si>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</si>
  <si>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</si>
  <si>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</si>
  <si>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</si>
  <si>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</si>
  <si>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</si>
  <si>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</si>
  <si>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</si>
  <si>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</si>
  <si>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</si>
  <si>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</si>
  <si>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</si>
  <si>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</si>
  <si>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</si>
  <si>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</si>
  <si>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</si>
  <si>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</si>
  <si>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</si>
  <si>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</si>
  <si>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</si>
  <si>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</si>
  <si>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</si>
  <si>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</si>
  <si>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</si>
  <si>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</si>
  <si>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</si>
  <si>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</si>
  <si>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</si>
  <si>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</si>
  <si>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</si>
  <si>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</si>
  <si>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</si>
  <si>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</si>
  <si>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</si>
  <si>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</si>
  <si>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</si>
  <si>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</si>
  <si>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</si>
  <si>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</si>
  <si>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</si>
  <si>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</si>
  <si>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</si>
  <si>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</si>
  <si>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</si>
  <si>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</si>
  <si>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</si>
  <si>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</si>
  <si>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</si>
  <si>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</si>
  <si>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</si>
  <si>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</si>
  <si>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</si>
  <si>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</si>
  <si>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</si>
  <si>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</si>
  <si>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</si>
  <si>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</si>
  <si>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</si>
  <si>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</si>
  <si>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</si>
  <si>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</si>
  <si>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</si>
  <si>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</si>
  <si>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</si>
  <si>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</si>
  <si>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</si>
  <si>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</si>
  <si>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</si>
  <si>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</si>
  <si>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</si>
  <si>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</si>
  <si>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</si>
  <si>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</si>
  <si>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</si>
  <si>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</si>
  <si>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</si>
  <si>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</si>
  <si>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</si>
  <si>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</si>
  <si>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</si>
  <si>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</si>
  <si>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</si>
  <si>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</si>
  <si>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</si>
  <si>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</si>
  <si>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</si>
  <si>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</si>
  <si>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</si>
  <si>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</si>
  <si>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</si>
  <si>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</si>
  <si>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</si>
  <si>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</si>
  <si>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</si>
  <si>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</si>
  <si>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</si>
  <si>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</si>
  <si>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</si>
  <si>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</si>
  <si>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</si>
  <si>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</si>
  <si>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</si>
  <si>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</si>
  <si>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</si>
  <si>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</si>
  <si>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</si>
  <si>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</si>
  <si>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</si>
  <si>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</si>
  <si>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</si>
  <si>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</si>
  <si>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</si>
  <si>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</si>
  <si>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</si>
  <si>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</si>
  <si>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</si>
  <si>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</si>
  <si>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</si>
  <si>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</si>
  <si>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</si>
  <si>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</si>
  <si>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</si>
  <si>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</si>
  <si>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</si>
  <si>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</si>
  <si>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</si>
  <si>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</si>
  <si>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</si>
  <si>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</si>
  <si>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</si>
  <si>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</si>
  <si>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</si>
  <si>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</si>
  <si>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</si>
  <si>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</si>
  <si>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</si>
  <si>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</si>
  <si>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</si>
  <si>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</si>
  <si>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</si>
  <si>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</si>
  <si>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</si>
  <si>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</si>
  <si>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</si>
  <si>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</si>
  <si>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</si>
  <si>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</si>
  <si>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</si>
  <si>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</si>
  <si>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</si>
  <si>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</si>
  <si>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</si>
  <si>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</si>
  <si>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</si>
  <si>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</si>
  <si>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</si>
  <si>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</si>
  <si>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</si>
  <si>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</si>
  <si>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</si>
  <si>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</si>
  <si>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</si>
  <si>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</si>
  <si>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</si>
  <si>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</si>
  <si>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</si>
  <si>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</si>
  <si>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</si>
  <si>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</si>
  <si>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</si>
  <si>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</si>
  <si>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</si>
  <si>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</si>
  <si>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</si>
  <si>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</si>
  <si>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</si>
  <si>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</si>
  <si>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</si>
  <si>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</si>
  <si>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</si>
  <si>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</si>
  <si>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</si>
  <si>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</si>
  <si>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</si>
  <si>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</si>
  <si>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</si>
  <si>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</si>
  <si>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</si>
  <si>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</si>
  <si>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</si>
  <si>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</si>
  <si>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</si>
  <si>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</si>
  <si>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</si>
  <si>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</si>
  <si>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</si>
  <si>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</si>
  <si>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</si>
  <si>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</si>
  <si>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</si>
  <si>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</si>
  <si>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</si>
  <si>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</si>
  <si>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</si>
  <si>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</si>
  <si>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</si>
  <si>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</si>
  <si>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</si>
  <si>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</si>
  <si>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</si>
  <si>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</si>
  <si>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</si>
  <si>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</si>
  <si>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</si>
  <si>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</si>
  <si>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</si>
  <si>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</si>
  <si>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</si>
  <si>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</si>
  <si>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</si>
  <si>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</si>
  <si>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</si>
  <si>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</si>
  <si>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</si>
  <si>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</si>
  <si>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</si>
  <si>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</si>
  <si>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</si>
  <si>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</si>
  <si>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</si>
  <si>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</si>
  <si>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</si>
  <si>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</si>
  <si>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</si>
  <si>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</si>
  <si>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</si>
  <si>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</si>
  <si>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</si>
  <si>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</si>
  <si>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</si>
  <si>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</si>
  <si>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</si>
  <si>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</si>
  <si>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</si>
  <si>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</si>
  <si>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</si>
  <si>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</si>
  <si>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</si>
  <si>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</si>
  <si>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</si>
  <si>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</si>
  <si>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</si>
  <si>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</si>
  <si>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</si>
  <si>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</si>
  <si>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</si>
  <si>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</si>
  <si>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</si>
  <si>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</si>
  <si>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</si>
  <si>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</si>
  <si>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</si>
  <si>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</si>
  <si>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</si>
  <si>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</si>
  <si>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</si>
  <si>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</si>
  <si>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</si>
  <si>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</si>
  <si>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</si>
  <si>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</si>
  <si>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</si>
  <si>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</si>
  <si>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</si>
  <si>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</si>
  <si>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</si>
  <si>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</si>
  <si>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</si>
  <si>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</si>
  <si>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</si>
  <si>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</si>
  <si>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</si>
  <si>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</si>
  <si>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</si>
  <si>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</si>
  <si>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</si>
  <si>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</si>
  <si>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</si>
  <si>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</si>
  <si>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</si>
  <si>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</si>
  <si>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</si>
  <si>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</si>
  <si>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</si>
  <si>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</si>
  <si>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</si>
  <si>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</si>
  <si>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</si>
  <si>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</si>
  <si>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</si>
  <si>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</si>
  <si>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</si>
  <si>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</si>
  <si>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</si>
  <si>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</si>
  <si>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</si>
  <si>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</si>
  <si>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</si>
  <si>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</si>
  <si>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</si>
  <si>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</si>
  <si>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</si>
  <si>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</si>
  <si>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</si>
  <si>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</si>
  <si>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</si>
  <si>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</si>
  <si>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</si>
  <si>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</si>
  <si>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</si>
  <si>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</si>
  <si>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</si>
  <si>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</si>
  <si>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</si>
  <si>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</si>
  <si>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</si>
  <si>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</si>
  <si>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</si>
  <si>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</si>
  <si>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</si>
  <si>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</si>
  <si>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</si>
  <si>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</si>
  <si>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</si>
  <si>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</si>
  <si>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</si>
  <si>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</si>
  <si>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</si>
  <si>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</si>
  <si>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</si>
  <si>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</si>
  <si>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</si>
  <si>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</si>
  <si>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</si>
  <si>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</si>
  <si>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</si>
  <si>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</si>
  <si>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</si>
  <si>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</si>
  <si>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</si>
  <si>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</si>
  <si>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</si>
  <si>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</si>
  <si>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</si>
  <si>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</si>
  <si>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</si>
  <si>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</si>
  <si>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</si>
  <si>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</si>
  <si>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</si>
  <si>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</si>
  <si>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</si>
  <si>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</si>
  <si>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</si>
  <si>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</si>
  <si>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</si>
  <si>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</si>
  <si>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</si>
  <si>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</si>
  <si>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</si>
  <si>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</si>
  <si>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</si>
  <si>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</si>
  <si>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</si>
  <si>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</si>
  <si>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</si>
  <si>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</si>
  <si>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</si>
  <si>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</si>
  <si>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</si>
  <si>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</si>
  <si>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</si>
  <si>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</si>
  <si>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</si>
  <si>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</si>
  <si>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</si>
  <si>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</si>
  <si>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</si>
  <si>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</si>
  <si>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</si>
  <si>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</si>
  <si>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</si>
  <si>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</si>
  <si>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</si>
  <si>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</si>
  <si>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</si>
  <si>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</si>
  <si>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</si>
  <si>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</si>
  <si>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</si>
  <si>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</si>
  <si>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</si>
  <si>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</si>
  <si>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</si>
  <si>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</si>
  <si>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</si>
  <si>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</si>
  <si>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</si>
  <si>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</si>
  <si>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</si>
  <si>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</si>
  <si>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</si>
  <si>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</si>
  <si>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</si>
  <si>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</si>
  <si>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</si>
  <si>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</si>
  <si>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</si>
  <si>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</si>
  <si>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</si>
  <si>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</si>
  <si>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</si>
  <si>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</si>
  <si>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</si>
  <si>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</si>
  <si>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</si>
  <si>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</si>
  <si>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</si>
  <si>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</si>
  <si>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</si>
  <si>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</si>
  <si>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</si>
  <si>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</si>
  <si>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</si>
  <si>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</si>
  <si>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</si>
  <si>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</si>
  <si>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</si>
  <si>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</si>
  <si>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</si>
  <si>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</si>
  <si>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</si>
  <si>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</si>
  <si>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</si>
  <si>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</si>
  <si>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</si>
  <si>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</si>
  <si>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</si>
  <si>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</si>
  <si>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</si>
  <si>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</si>
  <si>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</si>
  <si>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</si>
  <si>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</si>
  <si>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</si>
  <si>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</si>
  <si>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</si>
  <si>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</si>
  <si>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</si>
  <si>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</si>
  <si>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</si>
  <si>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</si>
  <si>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</si>
  <si>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</si>
  <si>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</si>
  <si>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</si>
  <si>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</si>
  <si>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</si>
  <si>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</si>
  <si>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</si>
  <si>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</si>
  <si>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</si>
  <si>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</si>
  <si>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</si>
  <si>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</si>
  <si>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</si>
  <si>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</si>
  <si>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</si>
  <si>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</si>
  <si>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</si>
  <si>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</si>
  <si>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</si>
  <si>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</si>
  <si>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</si>
  <si>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</si>
  <si>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</si>
  <si>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</si>
  <si>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</si>
  <si>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</si>
  <si>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</si>
  <si>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</si>
  <si>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</si>
  <si>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</si>
  <si>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</si>
  <si>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</si>
  <si>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</si>
  <si>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</si>
  <si>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</si>
  <si>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</si>
  <si>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</si>
  <si>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</si>
  <si>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</si>
  <si>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</si>
  <si>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</si>
  <si>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</si>
  <si>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</si>
  <si>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</si>
  <si>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</si>
  <si>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</si>
  <si>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</si>
  <si>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</si>
  <si>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</si>
  <si>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</si>
  <si>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</si>
  <si>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</si>
  <si>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</si>
  <si>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</si>
  <si>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</si>
  <si>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</si>
  <si>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</si>
  <si>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</si>
  <si>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</si>
  <si>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</si>
  <si>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</si>
  <si>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</si>
  <si>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</si>
  <si>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</si>
  <si>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</si>
  <si>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</si>
  <si>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</si>
  <si>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</si>
  <si>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</si>
  <si>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</si>
  <si>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</si>
  <si>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</si>
  <si>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</si>
  <si>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</si>
  <si>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</si>
  <si>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</si>
  <si>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</si>
  <si>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</si>
  <si>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</si>
  <si>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</si>
  <si>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</si>
  <si>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</si>
  <si>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</si>
  <si>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</si>
  <si>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</si>
  <si>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</si>
  <si>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</si>
  <si>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</si>
  <si>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</si>
  <si>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</si>
  <si>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</si>
  <si>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</si>
  <si>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</si>
  <si>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</si>
  <si>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</si>
  <si>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</si>
  <si>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</si>
  <si>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</si>
  <si>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</si>
  <si>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</si>
  <si>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</si>
  <si>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</si>
  <si>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</si>
  <si>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</si>
  <si>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</si>
  <si>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</si>
  <si>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</si>
  <si>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</si>
  <si>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</si>
  <si>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</si>
  <si>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</si>
  <si>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</si>
  <si>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</si>
  <si>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</si>
  <si>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</si>
  <si>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</si>
  <si>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</si>
  <si>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</si>
  <si>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</si>
  <si>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</si>
  <si>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</si>
  <si>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</si>
  <si>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</si>
  <si>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</si>
  <si>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</si>
  <si>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</si>
  <si>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</si>
  <si>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</si>
  <si>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</si>
  <si>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</si>
  <si>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</si>
  <si>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</si>
  <si>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</si>
  <si>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</si>
  <si>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</si>
  <si>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</si>
  <si>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</si>
  <si>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</si>
  <si>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</si>
  <si>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</si>
  <si>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</si>
  <si>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</si>
  <si>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</si>
  <si>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</si>
  <si>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</si>
  <si>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</si>
  <si>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</si>
  <si>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</si>
  <si>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</si>
  <si>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</si>
  <si>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</si>
  <si>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</si>
  <si>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</si>
  <si>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</si>
  <si>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</si>
  <si>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</si>
  <si>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</si>
  <si>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</si>
  <si>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</si>
  <si>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</si>
  <si>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</si>
  <si>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</si>
  <si>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</si>
  <si>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</si>
  <si>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</si>
  <si>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</si>
  <si>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</si>
  <si>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</si>
  <si>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</si>
  <si>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</si>
  <si>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</si>
  <si>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</si>
  <si>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</si>
  <si>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</si>
  <si>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</si>
  <si>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</si>
  <si>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</si>
  <si>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</si>
  <si>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</si>
  <si>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</si>
  <si>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</si>
  <si>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</si>
  <si>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</si>
  <si>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</si>
  <si>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</si>
  <si>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</si>
  <si>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</si>
  <si>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</si>
  <si>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</si>
  <si>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</si>
  <si>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</si>
  <si>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</si>
  <si>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</si>
  <si>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</si>
  <si>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</si>
  <si>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</si>
  <si>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</si>
  <si>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</si>
  <si>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</si>
  <si>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</si>
  <si>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</si>
  <si>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</si>
  <si>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</si>
  <si>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</si>
  <si>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</si>
  <si>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</si>
  <si>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</si>
  <si>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</si>
  <si>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</si>
  <si>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</si>
  <si>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</si>
  <si>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</si>
  <si>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</si>
  <si>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</si>
  <si>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</si>
  <si>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</si>
  <si>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</si>
  <si>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</si>
  <si>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</si>
  <si>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</si>
  <si>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</si>
  <si>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</si>
  <si>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</si>
  <si>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</si>
  <si>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</si>
  <si>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</si>
  <si>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</si>
  <si>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</si>
  <si>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</si>
  <si>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</si>
  <si>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</si>
  <si>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</si>
  <si>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</si>
  <si>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</si>
  <si>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</si>
  <si>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</si>
  <si>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</si>
  <si>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</si>
  <si>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</si>
  <si>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</si>
  <si>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</si>
  <si>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</si>
  <si>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</si>
  <si>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</si>
  <si>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</si>
  <si>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</si>
  <si>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</si>
  <si>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</si>
  <si>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</si>
  <si>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</si>
  <si>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</si>
  <si>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</si>
  <si>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</si>
  <si>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</si>
  <si>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</si>
  <si>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</si>
  <si>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</si>
  <si>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</si>
  <si>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</si>
  <si>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</si>
  <si>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</si>
  <si>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</si>
  <si>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</si>
  <si>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</si>
  <si>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</si>
  <si>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</si>
  <si>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</si>
  <si>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</si>
  <si>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</si>
  <si>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</si>
  <si>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</si>
  <si>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</si>
  <si>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</si>
  <si>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</si>
  <si>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</si>
  <si>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</si>
  <si>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</si>
  <si>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</si>
  <si>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</si>
  <si>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</si>
  <si>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</si>
  <si>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</si>
  <si>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</si>
  <si>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</si>
  <si>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</si>
  <si>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</si>
  <si>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</si>
  <si>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</si>
  <si>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</si>
  <si>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</si>
  <si>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</si>
  <si>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</si>
  <si>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</si>
  <si>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</si>
  <si>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</si>
  <si>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</si>
  <si>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</si>
  <si>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</si>
  <si>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</si>
  <si>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</si>
  <si>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</si>
  <si>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</si>
  <si>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</si>
  <si>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</si>
  <si>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</si>
  <si>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</si>
  <si>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</si>
  <si>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</si>
  <si>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</si>
  <si>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</si>
  <si>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</si>
  <si>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</si>
  <si>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</si>
  <si>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</si>
  <si>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</si>
  <si>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</si>
  <si>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</si>
  <si>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</si>
  <si>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</si>
  <si>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</si>
  <si>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</si>
  <si>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</si>
  <si>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</si>
  <si>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</si>
  <si>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</si>
  <si>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</si>
  <si>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</si>
  <si>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</si>
  <si>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</si>
  <si>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</si>
  <si>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</si>
  <si>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</si>
  <si>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</si>
  <si>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</si>
  <si>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</si>
  <si>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</si>
  <si>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</si>
  <si>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</si>
  <si>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</si>
  <si>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</si>
  <si>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</si>
  <si>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</si>
  <si>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</si>
  <si>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</si>
  <si>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</si>
  <si>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</si>
  <si>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</si>
  <si>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</si>
  <si>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</si>
  <si>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</si>
  <si>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</si>
  <si>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</si>
  <si>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</si>
  <si>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</si>
  <si>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</si>
  <si>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</si>
  <si>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</si>
  <si>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</si>
  <si>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</si>
  <si>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</si>
  <si>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</si>
  <si>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</si>
  <si>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</si>
  <si>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</si>
  <si>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</si>
  <si>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</si>
  <si>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</si>
  <si>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</si>
  <si>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</si>
  <si>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</si>
  <si>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</si>
  <si>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</si>
  <si>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</si>
  <si>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</si>
  <si>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</si>
  <si>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</si>
  <si>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</si>
  <si>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</si>
  <si>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</si>
  <si>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</si>
  <si>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</si>
  <si>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</si>
  <si>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</si>
  <si>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</si>
  <si>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</si>
  <si>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</si>
  <si>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</si>
  <si>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</si>
  <si>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</si>
  <si>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</si>
  <si>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</si>
  <si>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</si>
  <si>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</si>
  <si>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</si>
  <si>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</si>
  <si>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</si>
  <si>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</si>
  <si>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</si>
  <si>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</si>
  <si>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</si>
  <si>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</si>
  <si>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</si>
  <si>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</si>
  <si>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</si>
  <si>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</si>
  <si>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</si>
  <si>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</si>
  <si>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</si>
  <si>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</si>
  <si>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</si>
  <si>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</si>
  <si>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</si>
  <si>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</si>
  <si>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</si>
  <si>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</si>
  <si>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</si>
  <si>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</si>
  <si>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</si>
  <si>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</si>
  <si>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</si>
  <si>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</si>
  <si>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</si>
  <si>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</si>
  <si>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</si>
  <si>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</si>
  <si>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</si>
  <si>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</si>
  <si>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</si>
  <si>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</si>
  <si>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</si>
  <si>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</si>
  <si>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</si>
  <si>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</si>
  <si>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</si>
  <si>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</si>
  <si>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</si>
  <si>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</si>
  <si>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</si>
  <si>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</si>
  <si>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</si>
  <si>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</si>
  <si>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</si>
  <si>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</si>
  <si>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</si>
  <si>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</si>
  <si>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</si>
  <si>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</si>
  <si>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</si>
  <si>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</si>
  <si>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</si>
  <si>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</si>
  <si>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</si>
  <si>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</si>
  <si>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</si>
  <si>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</si>
  <si>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</si>
  <si>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</si>
  <si>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</si>
  <si>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</si>
  <si>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</si>
  <si>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</si>
  <si>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</si>
  <si>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</si>
  <si>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</si>
  <si>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</si>
  <si>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</si>
  <si>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</si>
  <si>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</si>
  <si>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</si>
  <si>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</si>
  <si>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</si>
  <si>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</si>
  <si>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</si>
  <si>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</si>
  <si>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</si>
  <si>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</si>
  <si>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</si>
  <si>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</si>
  <si>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</si>
  <si>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</si>
  <si>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</si>
  <si>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</si>
  <si>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</si>
  <si>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</si>
  <si>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</si>
  <si>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</si>
  <si>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</si>
  <si>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</si>
  <si>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</si>
  <si>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</si>
  <si>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</si>
  <si>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</si>
  <si>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</si>
  <si>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</si>
  <si>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</si>
  <si>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</si>
  <si>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</si>
  <si>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</si>
  <si>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</si>
  <si>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</si>
  <si>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</si>
  <si>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</si>
  <si>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</si>
  <si>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</si>
  <si>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</si>
  <si>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</si>
  <si>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</si>
  <si>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</si>
  <si>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</si>
  <si>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</si>
  <si>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</si>
  <si>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</si>
  <si>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</si>
  <si>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</si>
  <si>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</si>
  <si>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</si>
  <si>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</si>
  <si>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</si>
  <si>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</si>
  <si>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</si>
  <si>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</si>
  <si>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</si>
  <si>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</si>
  <si>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</si>
  <si>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</si>
  <si>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</si>
  <si>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</si>
  <si>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</si>
  <si>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</si>
  <si>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</si>
  <si>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</si>
  <si>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</si>
  <si>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</si>
  <si>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</si>
  <si>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</si>
  <si>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</si>
  <si>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</si>
  <si>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</si>
  <si>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</si>
  <si>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</si>
  <si>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</si>
  <si>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</si>
  <si>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</si>
  <si>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</si>
  <si>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</si>
  <si>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</si>
  <si>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</si>
  <si>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</si>
  <si>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</si>
  <si>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</si>
  <si>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</si>
  <si>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</si>
  <si>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</si>
  <si>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</si>
  <si>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</si>
  <si>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</si>
  <si>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</si>
  <si>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</si>
  <si>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</si>
  <si>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</si>
  <si>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</si>
  <si>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</si>
  <si>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</si>
  <si>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</si>
  <si>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</si>
  <si>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</si>
  <si>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</si>
  <si>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</si>
  <si>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</si>
  <si>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</si>
  <si>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</si>
  <si>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</si>
  <si>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</si>
  <si>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</si>
  <si>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</si>
  <si>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</si>
  <si>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</si>
  <si>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</si>
  <si>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</si>
  <si>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</si>
  <si>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</si>
  <si>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</si>
  <si>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</si>
  <si>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</si>
  <si>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</si>
  <si>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</si>
  <si>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</si>
  <si>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</si>
  <si>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</si>
  <si>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</si>
  <si>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</si>
  <si>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</si>
  <si>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</si>
  <si>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</si>
  <si>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</si>
  <si>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</si>
  <si>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</si>
  <si>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</si>
  <si>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</si>
  <si>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</si>
  <si>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</si>
  <si>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</si>
  <si>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</si>
  <si>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</si>
  <si>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</si>
  <si>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</si>
  <si>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</si>
  <si>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</si>
  <si>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</si>
  <si>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</si>
  <si>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</si>
  <si>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</si>
  <si>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</si>
  <si>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</si>
  <si>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</si>
  <si>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</si>
  <si>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</si>
  <si>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</si>
  <si>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</si>
  <si>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</si>
  <si>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</si>
  <si>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</si>
  <si>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</si>
  <si>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</si>
  <si>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</si>
  <si>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</si>
  <si>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</si>
  <si>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</si>
  <si>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</si>
  <si>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</si>
  <si>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</si>
  <si>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</si>
  <si>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</si>
  <si>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</si>
  <si>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</si>
  <si>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</si>
  <si>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</si>
  <si>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</si>
  <si>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</si>
  <si>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</si>
  <si>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</si>
  <si>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</si>
  <si>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</si>
  <si>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</si>
  <si>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</si>
  <si>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</si>
  <si>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</si>
  <si>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</si>
  <si>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</si>
  <si>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</si>
  <si>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</si>
  <si>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</si>
  <si>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</si>
  <si>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</si>
  <si>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</si>
  <si>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</si>
  <si>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</si>
  <si>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</si>
  <si>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</si>
  <si>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</si>
  <si>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</si>
  <si>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</si>
  <si>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</si>
  <si>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</si>
  <si>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</si>
  <si>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</si>
  <si>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</si>
  <si>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</si>
  <si>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</si>
  <si>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</si>
  <si>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</si>
  <si>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</si>
  <si>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</si>
  <si>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</si>
  <si>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</si>
  <si>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</si>
  <si>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</si>
  <si>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</si>
  <si>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</si>
  <si>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</si>
  <si>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</si>
  <si>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</si>
  <si>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</si>
  <si>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</si>
  <si>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</si>
  <si>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</si>
  <si>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</si>
  <si>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</si>
  <si>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</si>
  <si>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</si>
  <si>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</si>
  <si>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</si>
  <si>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</si>
  <si>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</si>
  <si>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</si>
  <si>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</si>
  <si>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</si>
  <si>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</si>
  <si>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</si>
  <si>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</si>
  <si>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</si>
  <si>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</si>
  <si>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</si>
  <si>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</si>
  <si>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</si>
  <si>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</si>
  <si>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</si>
  <si>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</si>
  <si>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</si>
  <si>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</si>
  <si>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</si>
  <si>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</si>
  <si>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</si>
  <si>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</si>
  <si>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</si>
  <si>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</si>
  <si>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</si>
  <si>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</si>
  <si>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</si>
  <si>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</si>
  <si>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</si>
  <si>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</si>
  <si>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</si>
  <si>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</si>
  <si>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</si>
  <si>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</si>
  <si>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</si>
  <si>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</si>
  <si>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</si>
  <si>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</si>
  <si>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</si>
  <si>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</si>
  <si>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</si>
  <si>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</si>
  <si>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</si>
  <si>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</si>
  <si>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</si>
  <si>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</si>
  <si>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</si>
  <si>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</si>
  <si>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</si>
  <si>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</si>
  <si>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</si>
  <si>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</si>
  <si>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</si>
  <si>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</si>
  <si>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</si>
  <si>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</si>
  <si>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</si>
  <si>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</si>
  <si>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</si>
  <si>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</si>
  <si>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</si>
  <si>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</si>
  <si>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</si>
  <si>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</si>
  <si>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</si>
  <si>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</si>
  <si>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</si>
  <si>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</si>
  <si>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</si>
  <si>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</si>
  <si>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</si>
  <si>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</si>
  <si>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</si>
  <si>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</si>
  <si>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</si>
  <si>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</si>
  <si>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</si>
  <si>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</si>
  <si>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</si>
  <si>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</si>
  <si>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</si>
  <si>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</si>
  <si>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</si>
  <si>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</si>
  <si>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</si>
  <si>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</si>
  <si>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</si>
  <si>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</si>
  <si>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</si>
  <si>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</si>
  <si>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</si>
  <si>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</si>
  <si>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</si>
  <si>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</si>
  <si>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</si>
  <si>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</si>
  <si>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</si>
  <si>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</si>
  <si>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</si>
  <si>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</si>
  <si>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</si>
  <si>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</si>
  <si>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</si>
  <si>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</si>
  <si>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</si>
  <si>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</si>
  <si>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</si>
  <si>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</si>
  <si>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</si>
  <si>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</si>
  <si>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</si>
  <si>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</si>
  <si>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</si>
  <si>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</si>
  <si>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</si>
  <si>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</si>
  <si>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</si>
  <si>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</si>
  <si>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</si>
  <si>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</si>
  <si>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</si>
  <si>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</si>
  <si>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</si>
  <si>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</si>
  <si>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</si>
  <si>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</si>
  <si>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</si>
  <si>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</si>
  <si>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</si>
  <si>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</si>
  <si>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</si>
  <si>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</si>
  <si>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</si>
  <si>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</si>
  <si>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</si>
  <si>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</si>
  <si>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</si>
  <si>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</si>
  <si>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</si>
  <si>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</si>
  <si>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</si>
  <si>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</si>
  <si>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</si>
  <si>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</si>
  <si>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</si>
  <si>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</si>
  <si>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</si>
  <si>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</si>
  <si>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</si>
  <si>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</si>
  <si>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</si>
  <si>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</si>
  <si>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</si>
  <si>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</si>
  <si>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</si>
  <si>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</si>
  <si>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</si>
  <si>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</si>
  <si>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</si>
  <si>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</si>
  <si>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</si>
  <si>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</si>
  <si>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</si>
  <si>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</si>
  <si>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</si>
  <si>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</si>
  <si>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</si>
  <si>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</si>
  <si>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</si>
  <si>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</si>
  <si>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</si>
  <si>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</si>
  <si>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</si>
  <si>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</si>
  <si>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</si>
  <si>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</si>
  <si>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</si>
  <si>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</si>
  <si>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</si>
  <si>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</si>
  <si>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</si>
  <si>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</si>
  <si>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</si>
  <si>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</si>
  <si>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</si>
  <si>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</si>
  <si>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</si>
  <si>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</si>
  <si>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</si>
  <si>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</si>
  <si>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</si>
  <si>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</si>
  <si>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</si>
  <si>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</si>
  <si>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</si>
  <si>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</si>
  <si>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</si>
  <si>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</si>
  <si>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</si>
  <si>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</si>
  <si>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</si>
  <si>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</si>
  <si>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</si>
  <si>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</si>
  <si>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</si>
  <si>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</si>
  <si>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</si>
  <si>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</si>
  <si>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</si>
  <si>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</si>
  <si>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</si>
  <si>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</si>
  <si>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</si>
  <si>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</si>
  <si>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</si>
  <si>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</si>
  <si>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</si>
  <si>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</si>
  <si>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</si>
  <si>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</si>
  <si>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</si>
  <si>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</si>
  <si>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</si>
  <si>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</si>
  <si>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</si>
  <si>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</si>
  <si>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</si>
  <si>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</si>
  <si>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</si>
  <si>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</si>
  <si>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</si>
  <si>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</si>
  <si>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</si>
  <si>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</si>
  <si>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</si>
  <si>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</si>
  <si>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</si>
  <si>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</si>
  <si>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</si>
  <si>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</si>
  <si>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</si>
  <si>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</si>
  <si>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</si>
  <si>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</si>
  <si>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</si>
  <si>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</si>
  <si>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</si>
  <si>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</si>
  <si>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</si>
  <si>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</si>
  <si>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</si>
  <si>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</si>
  <si>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</si>
  <si>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</si>
  <si>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</si>
  <si>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</si>
  <si>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</si>
  <si>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</si>
  <si>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</si>
  <si>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</si>
  <si>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</si>
  <si>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</si>
  <si>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</si>
  <si>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</si>
  <si>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</si>
  <si>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</si>
  <si>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</si>
  <si>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</si>
  <si>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</si>
  <si>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</si>
  <si>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</si>
  <si>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</si>
  <si>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</si>
  <si>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</si>
  <si>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</si>
  <si>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</si>
  <si>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</si>
  <si>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</si>
  <si>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</si>
  <si>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</si>
  <si>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</si>
  <si>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</si>
  <si>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</si>
  <si>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</si>
  <si>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</si>
  <si>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</si>
  <si>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</si>
  <si>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</si>
  <si>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</si>
  <si>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</si>
  <si>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</si>
  <si>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</si>
  <si>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</si>
  <si>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</si>
  <si>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</si>
  <si>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</si>
  <si>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</si>
  <si>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</si>
  <si>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</si>
  <si>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</si>
  <si>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</si>
  <si>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</si>
  <si>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</si>
  <si>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</si>
  <si>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</si>
  <si>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</si>
  <si>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</si>
  <si>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</si>
  <si>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</si>
  <si>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</si>
  <si>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</si>
  <si>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</si>
  <si>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</si>
  <si>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</si>
  <si>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</si>
  <si>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</si>
  <si>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</si>
  <si>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</si>
  <si>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</si>
  <si>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</si>
  <si>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</si>
  <si>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</si>
  <si>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</si>
  <si>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</si>
  <si>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</si>
  <si>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</si>
  <si>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</si>
  <si>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</si>
  <si>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</si>
  <si>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</si>
  <si>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</si>
  <si>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</si>
  <si>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</si>
  <si>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</si>
  <si>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</si>
  <si>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</si>
  <si>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</si>
  <si>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</si>
  <si>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</si>
  <si>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</si>
  <si>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</si>
  <si>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</si>
  <si>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</si>
  <si>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</si>
  <si>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</si>
  <si>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</si>
  <si>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</si>
  <si>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</si>
  <si>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</si>
  <si>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</si>
  <si>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</si>
  <si>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</si>
  <si>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</si>
  <si>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</si>
  <si>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</si>
  <si>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</si>
  <si>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</si>
  <si>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</si>
  <si>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</si>
  <si>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</si>
  <si>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</si>
  <si>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</si>
  <si>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</si>
  <si>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</si>
  <si>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</si>
  <si>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</si>
  <si>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</si>
  <si>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</si>
  <si>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</si>
  <si>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</si>
  <si>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</si>
  <si>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</si>
  <si>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</si>
  <si>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</si>
  <si>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</si>
  <si>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</si>
  <si>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</si>
  <si>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</si>
  <si>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</si>
  <si>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</si>
  <si>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</si>
  <si>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</si>
  <si>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</si>
  <si>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</si>
  <si>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</si>
  <si>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</si>
  <si>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</si>
  <si>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</si>
  <si>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</si>
  <si>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</si>
  <si>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</si>
  <si>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</si>
  <si>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</si>
  <si>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</si>
  <si>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</si>
  <si>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</si>
  <si>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</si>
  <si>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</si>
  <si>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</si>
  <si>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</si>
  <si>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</si>
  <si>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</si>
  <si>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</si>
  <si>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</si>
  <si>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</si>
  <si>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</si>
  <si>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</si>
  <si>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</si>
  <si>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</si>
  <si>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</si>
  <si>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</si>
  <si>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</si>
  <si>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</si>
  <si>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</si>
  <si>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</si>
  <si>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</si>
  <si>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</si>
  <si>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</si>
  <si>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</si>
  <si>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</si>
  <si>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</si>
  <si>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</si>
  <si>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</si>
  <si>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</si>
  <si>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</si>
  <si>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</si>
  <si>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</si>
  <si>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</si>
  <si>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</si>
  <si>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</si>
  <si>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</si>
  <si>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</si>
  <si>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</si>
  <si>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</si>
  <si>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</si>
  <si>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</si>
  <si>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</si>
  <si>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</si>
  <si>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</si>
  <si>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</si>
  <si>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</si>
  <si>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</si>
  <si>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</si>
  <si>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</si>
  <si>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</si>
  <si>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</si>
  <si>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</si>
  <si>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</si>
  <si>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</si>
  <si>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</si>
  <si>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</si>
  <si>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</si>
  <si>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</si>
  <si>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</si>
  <si>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</si>
  <si>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</si>
  <si>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</si>
  <si>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</si>
  <si>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</si>
  <si>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</si>
  <si>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</si>
  <si>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</si>
  <si>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</si>
  <si>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</si>
  <si>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</si>
  <si>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</si>
  <si>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</si>
  <si>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</si>
  <si>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</si>
  <si>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</si>
  <si>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</si>
  <si>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</si>
  <si>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</si>
  <si>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</si>
  <si>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</si>
  <si>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</si>
  <si>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</si>
  <si>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</si>
  <si>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</si>
  <si>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</si>
  <si>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</si>
  <si>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</si>
  <si>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</si>
  <si>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</si>
  <si>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</si>
  <si>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</si>
  <si>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</si>
  <si>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</si>
  <si>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</si>
  <si>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</si>
  <si>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</si>
  <si>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</si>
  <si>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</si>
  <si>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</si>
  <si>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</si>
  <si>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</si>
  <si>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</si>
  <si>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</si>
  <si>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</si>
  <si>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</si>
  <si>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</si>
  <si>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</si>
  <si>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</si>
  <si>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</si>
  <si>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</si>
  <si>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</si>
  <si>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</si>
  <si>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</si>
  <si>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</si>
  <si>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</si>
  <si>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</si>
  <si>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</si>
  <si>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</si>
  <si>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</si>
  <si>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</si>
  <si>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</si>
  <si>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</si>
  <si>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</si>
  <si>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</si>
  <si>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</si>
  <si>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</si>
  <si>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</si>
  <si>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</si>
  <si>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</si>
  <si>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</si>
  <si>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</si>
  <si>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</si>
  <si>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</si>
  <si>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</si>
  <si>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</si>
  <si>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</si>
  <si>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</si>
  <si>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</si>
  <si>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</si>
  <si>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</si>
  <si>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</si>
  <si>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</si>
  <si>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</si>
  <si>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</si>
  <si>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</si>
  <si>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</si>
  <si>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</si>
  <si>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</si>
  <si>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</si>
  <si>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</si>
  <si>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</si>
  <si>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</si>
  <si>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</si>
  <si>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</si>
  <si>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</si>
  <si>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</si>
  <si>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</si>
  <si>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</si>
  <si>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</si>
  <si>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</si>
  <si>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</si>
  <si>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</si>
  <si>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</si>
  <si>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</si>
  <si>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</si>
  <si>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</si>
  <si>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</si>
  <si>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</si>
  <si>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</si>
  <si>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</si>
  <si>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</si>
  <si>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</si>
  <si>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</si>
  <si>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</si>
  <si>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</si>
  <si>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</si>
  <si>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</si>
  <si>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</si>
  <si>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</si>
  <si>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</si>
  <si>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</si>
  <si>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</si>
  <si>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</si>
  <si>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</si>
  <si>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</si>
  <si>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</si>
  <si>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</si>
  <si>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</si>
  <si>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</si>
  <si>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</si>
  <si>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</si>
  <si>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</si>
  <si>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</si>
  <si>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</si>
  <si>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</si>
  <si>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</si>
  <si>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</si>
  <si>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</si>
  <si>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</si>
  <si>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</si>
  <si>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</si>
  <si>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</si>
  <si>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</si>
  <si>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</si>
  <si>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</si>
  <si>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</si>
  <si>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</si>
  <si>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</si>
  <si>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</si>
  <si>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</si>
  <si>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</si>
  <si>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</si>
  <si>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</si>
  <si>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</si>
  <si>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</si>
  <si>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</si>
  <si>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</si>
  <si>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</si>
  <si>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</si>
  <si>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</si>
  <si>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</si>
  <si>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</si>
  <si>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</si>
  <si>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</si>
  <si>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</si>
  <si>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</si>
  <si>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</si>
  <si>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</si>
  <si>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</si>
  <si>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</si>
  <si>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</si>
  <si>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</si>
  <si>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</si>
  <si>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</si>
  <si>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</si>
  <si>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</si>
  <si>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</si>
  <si>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</si>
  <si>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</si>
  <si>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</si>
  <si>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</si>
  <si>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</si>
  <si>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</si>
  <si>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</si>
  <si>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</si>
  <si>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</si>
  <si>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</si>
  <si>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</si>
  <si>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</si>
  <si>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</si>
  <si>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</si>
  <si>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</si>
  <si>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</si>
  <si>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</si>
  <si>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</si>
  <si>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</si>
  <si>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</si>
  <si>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</si>
  <si>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</si>
  <si>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</si>
  <si>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</si>
  <si>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</si>
  <si>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</si>
  <si>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</si>
  <si>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</si>
  <si>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</si>
  <si>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</si>
  <si>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</si>
  <si>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</si>
  <si>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</si>
  <si>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</si>
  <si>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</si>
  <si>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</si>
  <si>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</si>
  <si>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</si>
  <si>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</si>
  <si>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</si>
  <si>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</si>
  <si>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</si>
  <si>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</si>
  <si>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</si>
  <si>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</si>
  <si>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</si>
  <si>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</si>
  <si>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</si>
  <si>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</si>
  <si>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</si>
  <si>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</si>
  <si>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</si>
  <si>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</si>
  <si>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</si>
  <si>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</si>
  <si>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</si>
  <si>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</si>
  <si>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</si>
  <si>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</si>
  <si>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</si>
  <si>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</si>
  <si>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</si>
  <si>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</si>
  <si>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</si>
  <si>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</si>
  <si>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</si>
  <si>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</si>
  <si>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</si>
  <si>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</si>
  <si>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</si>
  <si>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</si>
  <si>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</si>
  <si>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</si>
  <si>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</si>
  <si>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</si>
  <si>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</si>
  <si>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</si>
  <si>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</si>
  <si>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</si>
  <si>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</si>
  <si>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</si>
  <si>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</si>
  <si>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</si>
  <si>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</si>
  <si>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</si>
  <si>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</si>
  <si>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</si>
  <si>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</si>
  <si>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</si>
  <si>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</si>
  <si>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</si>
  <si>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</si>
  <si>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</si>
  <si>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</si>
  <si>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</si>
  <si>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</si>
  <si>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</si>
  <si>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</si>
  <si>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</si>
  <si>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</si>
  <si>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</si>
  <si>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</si>
  <si>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</si>
  <si>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</si>
  <si>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</si>
  <si>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</si>
  <si>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</si>
  <si>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</si>
  <si>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</si>
  <si>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</si>
  <si>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</si>
  <si>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</si>
  <si>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</si>
  <si>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</si>
  <si>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</si>
  <si>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</si>
  <si>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</si>
  <si>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</si>
  <si>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</si>
  <si>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</si>
  <si>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</si>
  <si>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</si>
  <si>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</si>
  <si>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</si>
  <si>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</si>
  <si>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</si>
  <si>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</si>
  <si>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</si>
  <si>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</si>
  <si>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</si>
  <si>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</si>
  <si>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</si>
  <si>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</si>
  <si>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</si>
  <si>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</si>
  <si>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</si>
  <si>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</si>
  <si>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</si>
  <si>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</si>
  <si>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</si>
  <si>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</si>
  <si>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</si>
  <si>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</si>
  <si>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</si>
  <si>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</si>
  <si>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</si>
  <si>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</si>
  <si>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</si>
  <si>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</si>
  <si>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</si>
  <si>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</si>
  <si>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</si>
  <si>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</si>
  <si>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</si>
  <si>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</si>
  <si>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</si>
  <si>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</si>
  <si>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</si>
  <si>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</si>
  <si>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</si>
  <si>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</si>
  <si>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</si>
  <si>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</si>
  <si>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</si>
  <si>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</si>
  <si>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</si>
  <si>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</si>
  <si>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</si>
  <si>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</si>
  <si>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</si>
  <si>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</si>
  <si>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</si>
  <si>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</si>
  <si>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</si>
  <si>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</si>
  <si>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</si>
  <si>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</si>
  <si>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</si>
  <si>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</si>
  <si>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</si>
  <si>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</si>
  <si>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</si>
  <si>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</si>
  <si>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</si>
  <si>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</si>
  <si>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</si>
  <si>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</si>
  <si>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</si>
  <si>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</si>
  <si>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</si>
  <si>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</si>
  <si>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</si>
  <si>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</si>
  <si>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</si>
  <si>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</si>
  <si>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</si>
  <si>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</si>
  <si>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</si>
  <si>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</si>
  <si>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</si>
  <si>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</si>
  <si>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</si>
  <si>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</si>
  <si>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</si>
  <si>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</si>
  <si>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</si>
  <si>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</si>
  <si>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</si>
  <si>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</si>
  <si>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</si>
  <si>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</si>
  <si>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</si>
  <si>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</si>
  <si>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</si>
  <si>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</si>
  <si>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</si>
  <si>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</si>
  <si>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</si>
  <si>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</si>
  <si>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</si>
  <si>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</si>
  <si>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</si>
  <si>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</si>
  <si>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</si>
  <si>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</si>
  <si>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</si>
  <si>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</si>
  <si>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</si>
  <si>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</si>
  <si>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</si>
  <si>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</si>
  <si>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</si>
  <si>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</si>
  <si>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</si>
  <si>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</si>
  <si>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</si>
  <si>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</si>
  <si>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</si>
  <si>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</si>
  <si>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</si>
  <si>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</si>
  <si>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</si>
  <si>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</si>
  <si>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</si>
  <si>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</si>
  <si>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</si>
  <si>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</si>
  <si>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</si>
  <si>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</si>
  <si>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</si>
  <si>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</si>
  <si>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</si>
  <si>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</si>
  <si>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</si>
  <si>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</si>
  <si>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</si>
  <si>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</si>
  <si>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</si>
  <si>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</si>
  <si>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</si>
  <si>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</si>
  <si>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</si>
  <si>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</si>
  <si>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</si>
  <si>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</si>
  <si>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</si>
  <si>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</si>
  <si>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</si>
  <si>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</si>
  <si>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</si>
  <si>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</si>
  <si>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</si>
  <si>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</si>
  <si>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</si>
  <si>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</si>
  <si>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</si>
  <si>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</si>
  <si>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</si>
  <si>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</si>
  <si>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</si>
  <si>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</si>
  <si>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</si>
  <si>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</si>
  <si>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</si>
  <si>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</si>
  <si>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</si>
  <si>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</si>
  <si>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</si>
  <si>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</si>
  <si>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</si>
  <si>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</si>
  <si>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</si>
  <si>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</si>
  <si>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</si>
  <si>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</si>
  <si>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</si>
  <si>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</si>
  <si>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</si>
  <si>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</si>
  <si>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</si>
  <si>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</si>
  <si>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</si>
  <si>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</si>
  <si>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</si>
  <si>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</si>
  <si>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</si>
  <si>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</si>
  <si>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</si>
  <si>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</si>
  <si>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</si>
  <si>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</si>
  <si>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</si>
  <si>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</si>
  <si>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</si>
  <si>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</si>
  <si>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</si>
  <si>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</si>
  <si>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</si>
  <si>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</si>
  <si>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</si>
  <si>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</si>
  <si>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</si>
  <si>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</si>
  <si>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</si>
  <si>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</si>
  <si>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</si>
  <si>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</si>
  <si>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</si>
  <si>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</si>
  <si>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</si>
  <si>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</si>
  <si>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</si>
  <si>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</si>
  <si>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</si>
  <si>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</si>
  <si>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</si>
  <si>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</si>
  <si>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</si>
  <si>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</si>
  <si>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</si>
  <si>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</si>
  <si>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</si>
  <si>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</si>
  <si>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</si>
  <si>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</si>
  <si>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</si>
  <si>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</si>
  <si>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</si>
  <si>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</si>
  <si>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</si>
  <si>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</si>
  <si>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</si>
  <si>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</si>
  <si>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</si>
  <si>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</si>
  <si>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</si>
  <si>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</si>
  <si>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</si>
  <si>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</si>
  <si>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</si>
  <si>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</si>
  <si>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</si>
  <si>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</si>
  <si>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</si>
  <si>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</si>
  <si>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</si>
  <si>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</si>
  <si>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</si>
  <si>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</si>
  <si>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</si>
  <si>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</si>
  <si>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</si>
  <si>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</si>
  <si>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</si>
  <si>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</si>
  <si>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</si>
  <si>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</si>
  <si>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</si>
  <si>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</si>
  <si>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</si>
  <si>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</si>
  <si>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</si>
  <si>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</si>
  <si>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</si>
  <si>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</si>
  <si>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</si>
  <si>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</si>
  <si>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</si>
  <si>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</si>
  <si>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</si>
  <si>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</si>
  <si>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</si>
  <si>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</si>
  <si>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</si>
  <si>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</si>
  <si>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</si>
  <si>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</si>
  <si>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</si>
  <si>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</si>
  <si>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</si>
  <si>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</si>
  <si>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</si>
  <si>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</si>
  <si>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</si>
  <si>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</si>
  <si>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</si>
  <si>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</si>
  <si>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</si>
  <si>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</si>
  <si>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</si>
  <si>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</si>
  <si>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</si>
  <si>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</si>
  <si>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</si>
  <si>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</si>
  <si>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</si>
  <si>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</si>
  <si>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</si>
  <si>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</si>
  <si>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</si>
  <si>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</si>
  <si>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</si>
  <si>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</si>
  <si>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</si>
  <si>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</si>
  <si>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</si>
  <si>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</si>
  <si>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</si>
  <si>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</si>
  <si>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</si>
  <si>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</si>
  <si>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</si>
  <si>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</si>
  <si>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</si>
  <si>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</si>
  <si>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</si>
  <si>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</si>
  <si>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</si>
  <si>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</si>
  <si>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</si>
  <si>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</si>
  <si>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</si>
  <si>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</si>
  <si>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</si>
  <si>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</si>
  <si>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</si>
  <si>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</si>
  <si>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</si>
  <si>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</si>
  <si>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</si>
  <si>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</si>
  <si>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</si>
  <si>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</si>
  <si>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</si>
  <si>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</si>
  <si>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</si>
  <si>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</si>
  <si>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</si>
  <si>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</si>
  <si>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</si>
  <si>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</si>
  <si>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</si>
  <si>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</si>
  <si>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</si>
  <si>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</si>
  <si>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</si>
  <si>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</si>
  <si>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</si>
  <si>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</si>
  <si>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</si>
  <si>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</si>
  <si>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</si>
  <si>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</si>
  <si>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</si>
  <si>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</si>
  <si>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</si>
  <si>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</si>
  <si>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</si>
  <si>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</si>
  <si>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</si>
  <si>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</si>
  <si>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</si>
  <si>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</si>
  <si>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</si>
  <si>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</si>
  <si>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</si>
  <si>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</si>
  <si>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</si>
  <si>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</si>
  <si>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</si>
  <si>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</si>
  <si>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</si>
  <si>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</si>
  <si>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</si>
  <si>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</si>
  <si>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</si>
  <si>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</si>
  <si>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</si>
  <si>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</si>
  <si>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</si>
  <si>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</si>
  <si>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</si>
  <si>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</si>
  <si>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</si>
  <si>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</si>
  <si>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</si>
  <si>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</si>
  <si>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</si>
  <si>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</si>
  <si>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</si>
  <si>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</si>
  <si>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</si>
  <si>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</si>
  <si>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</si>
  <si>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</si>
  <si>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</si>
  <si>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</si>
  <si>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</si>
  <si>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</si>
  <si>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</si>
  <si>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</si>
  <si>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</si>
  <si>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</si>
  <si>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</si>
  <si>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</si>
  <si>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</si>
  <si>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</si>
  <si>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</si>
  <si>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</si>
  <si>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</si>
  <si>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</si>
  <si>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</si>
  <si>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</si>
  <si>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</si>
  <si>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</si>
  <si>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</si>
  <si>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</si>
  <si>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</si>
  <si>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</si>
  <si>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</si>
  <si>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</si>
  <si>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</si>
  <si>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</si>
  <si>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</si>
  <si>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</si>
  <si>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</si>
  <si>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</si>
  <si>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</si>
  <si>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</si>
  <si>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</si>
  <si>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</si>
  <si>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</si>
  <si>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</si>
  <si>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</si>
  <si>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</si>
  <si>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</si>
  <si>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</si>
  <si>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</si>
  <si>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</si>
  <si>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</si>
  <si>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</si>
  <si>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</si>
  <si>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</si>
  <si>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</si>
  <si>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</si>
  <si>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</si>
  <si>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</si>
  <si>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</si>
  <si>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</si>
  <si>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</si>
  <si>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</si>
  <si>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</si>
  <si>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</si>
  <si>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</si>
  <si>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</si>
  <si>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</si>
  <si>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</si>
  <si>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</si>
  <si>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</si>
  <si>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</si>
  <si>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</si>
  <si>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</si>
  <si>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</si>
  <si>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</si>
  <si>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</si>
  <si>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</si>
  <si>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</si>
  <si>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</si>
  <si>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</si>
  <si>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</si>
  <si>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</si>
  <si>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</si>
  <si>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</si>
  <si>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</si>
  <si>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</si>
  <si>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</si>
  <si>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</si>
  <si>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</si>
  <si>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</si>
  <si>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</si>
  <si>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</si>
  <si>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</si>
  <si>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</si>
  <si>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</si>
  <si>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</si>
  <si>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</si>
  <si>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</si>
  <si>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</si>
  <si>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</si>
  <si>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</si>
  <si>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</si>
  <si>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</si>
  <si>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</si>
  <si>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</si>
  <si>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</si>
  <si>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</si>
  <si>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</si>
  <si>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</si>
  <si>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</si>
  <si>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</si>
  <si>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</si>
  <si>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</si>
  <si>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</si>
  <si>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</si>
  <si>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</si>
  <si>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</si>
  <si>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</si>
  <si>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</si>
  <si>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</si>
  <si>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</si>
  <si>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</si>
  <si>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</si>
  <si>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</si>
  <si>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</si>
  <si>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</si>
  <si>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</si>
  <si>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</si>
  <si>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</si>
  <si>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</si>
  <si>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</si>
  <si>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</si>
  <si>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</si>
  <si>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</si>
  <si>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</si>
  <si>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</si>
  <si>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</si>
  <si>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</si>
  <si>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</si>
  <si>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</si>
  <si>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</si>
  <si>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</si>
  <si>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</si>
  <si>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</si>
  <si>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</si>
  <si>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</si>
  <si>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</si>
  <si>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</si>
  <si>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</si>
  <si>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</si>
  <si>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</si>
  <si>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</si>
  <si>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</si>
  <si>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</si>
  <si>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</si>
  <si>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</si>
  <si>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</si>
  <si>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</si>
  <si>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</si>
  <si>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</si>
  <si>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</si>
  <si>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</si>
  <si>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</si>
  <si>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</si>
  <si>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</si>
  <si>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</si>
  <si>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</si>
  <si>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</si>
  <si>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</si>
  <si>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</si>
  <si>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</si>
  <si>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</si>
  <si>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</si>
  <si>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</si>
  <si>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</si>
  <si>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</si>
  <si>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</si>
  <si>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</si>
  <si>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</si>
  <si>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</si>
  <si>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</si>
  <si>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</si>
  <si>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</si>
  <si>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</si>
  <si>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</si>
  <si>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</si>
  <si>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</si>
  <si>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</si>
  <si>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</si>
  <si>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</si>
  <si>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</si>
  <si>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</si>
  <si>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</si>
  <si>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</si>
  <si>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</si>
  <si>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</si>
  <si>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</si>
  <si>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</si>
  <si>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</si>
  <si>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</si>
  <si>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</si>
  <si>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</si>
  <si>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</si>
  <si>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</si>
  <si>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</si>
  <si>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</si>
  <si>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</si>
  <si>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</si>
  <si>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</si>
  <si>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</si>
  <si>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</si>
  <si>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</si>
  <si>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</si>
  <si>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</si>
  <si>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</si>
  <si>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</si>
  <si>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</si>
  <si>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</si>
  <si>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</si>
  <si>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</si>
  <si>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</si>
  <si>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</si>
  <si>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</si>
  <si>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</si>
  <si>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</si>
  <si>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</si>
  <si>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</si>
  <si>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</si>
  <si>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</si>
  <si>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</si>
  <si>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</si>
  <si>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</si>
  <si>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</si>
  <si>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</si>
  <si>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</si>
  <si>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</si>
  <si>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</si>
  <si>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</si>
  <si>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</si>
  <si>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</si>
  <si>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</si>
  <si>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</si>
  <si>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</si>
  <si>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</si>
  <si>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</si>
  <si>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</si>
  <si>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</si>
  <si>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</si>
  <si>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</si>
  <si>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</si>
  <si>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</si>
  <si>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</si>
  <si>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</si>
  <si>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</si>
  <si>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</si>
  <si>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</si>
  <si>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</si>
  <si>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</si>
  <si>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</si>
  <si>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</si>
  <si>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</si>
  <si>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</si>
  <si>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</si>
  <si>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</si>
  <si>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</si>
  <si>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</si>
  <si>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</si>
  <si>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</si>
  <si>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</si>
  <si>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</si>
  <si>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</si>
  <si>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</si>
  <si>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</si>
  <si>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</si>
  <si>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</si>
  <si>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</si>
  <si>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</si>
  <si>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</si>
  <si>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</si>
  <si>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</si>
  <si>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</si>
  <si>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</si>
  <si>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</si>
  <si>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</si>
  <si>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</si>
  <si>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</si>
  <si>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</si>
  <si>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</si>
  <si>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</si>
  <si>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</si>
  <si>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</si>
  <si>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</si>
  <si>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</si>
  <si>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</si>
  <si>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</si>
  <si>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</si>
  <si>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</si>
  <si>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</si>
  <si>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</si>
  <si>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</si>
  <si>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</si>
  <si>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</si>
  <si>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</si>
  <si>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</si>
  <si>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</si>
  <si>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</si>
  <si>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</si>
  <si>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</si>
  <si>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</si>
  <si>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</si>
  <si>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</si>
  <si>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</si>
  <si>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</si>
  <si>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</si>
  <si>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</si>
  <si>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</si>
  <si>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</si>
  <si>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</si>
  <si>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</si>
  <si>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</si>
  <si>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</si>
  <si>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</si>
  <si>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</si>
  <si>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</si>
  <si>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</si>
  <si>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</si>
  <si>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</si>
  <si>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</si>
  <si>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</si>
  <si>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</si>
  <si>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</si>
  <si>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</si>
  <si>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</si>
  <si>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</si>
  <si>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</si>
  <si>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</si>
  <si>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</si>
  <si>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</si>
  <si>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</si>
  <si>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</si>
  <si>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</si>
  <si>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</si>
  <si>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</si>
  <si>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</si>
  <si>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</si>
  <si>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</si>
  <si>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</si>
  <si>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</si>
  <si>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</si>
  <si>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</si>
  <si>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</si>
  <si>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</si>
  <si>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</si>
  <si>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</si>
  <si>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</si>
  <si>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</si>
  <si>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</si>
  <si>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</si>
  <si>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</si>
  <si>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</si>
  <si>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</si>
  <si>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</si>
  <si>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</si>
  <si>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</si>
  <si>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</si>
  <si>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</si>
  <si>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</si>
  <si>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</si>
  <si>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</si>
  <si>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</si>
  <si>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</si>
  <si>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</si>
  <si>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</si>
  <si>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</si>
  <si>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</si>
  <si>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</si>
  <si>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</si>
  <si>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</si>
  <si>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</si>
  <si>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</si>
  <si>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</si>
  <si>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</si>
  <si>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</si>
  <si>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</si>
  <si>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</si>
  <si>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</si>
  <si>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</si>
  <si>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</si>
  <si>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</si>
  <si>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</si>
  <si>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</si>
  <si>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</si>
  <si>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</si>
  <si>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</si>
  <si>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</si>
  <si>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</si>
  <si>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</si>
  <si>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</si>
  <si>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</si>
  <si>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</si>
  <si>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</si>
  <si>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</si>
  <si>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</si>
  <si>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</si>
  <si>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</si>
  <si>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</si>
  <si>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</si>
  <si>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</si>
  <si>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</si>
  <si>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</si>
  <si>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</si>
  <si>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</si>
  <si>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</si>
  <si>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</si>
  <si>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</si>
  <si>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</si>
  <si>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</si>
  <si>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</si>
  <si>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</si>
  <si>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</si>
  <si>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</si>
  <si>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</si>
  <si>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</si>
  <si>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</si>
  <si>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</si>
  <si>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</si>
  <si>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</si>
  <si>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</si>
  <si>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</si>
  <si>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</si>
  <si>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</si>
  <si>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</si>
  <si>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</si>
  <si>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</si>
  <si>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</si>
  <si>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</si>
  <si>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</si>
  <si>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</si>
  <si>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</si>
  <si>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</si>
  <si>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</si>
  <si>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</si>
  <si>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</si>
  <si>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</si>
  <si>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</si>
  <si>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</si>
  <si>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</si>
  <si>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</si>
  <si>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</si>
  <si>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</si>
  <si>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</si>
  <si>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</si>
  <si>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</si>
  <si>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</si>
  <si>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</si>
  <si>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</si>
  <si>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</si>
  <si>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</si>
  <si>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</si>
  <si>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</si>
  <si>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</si>
  <si>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</si>
  <si>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</si>
  <si>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</si>
  <si>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</si>
  <si>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</si>
  <si>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</si>
  <si>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</si>
  <si>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</si>
  <si>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</si>
  <si>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</si>
  <si>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</si>
  <si>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</si>
  <si>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</si>
  <si>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</si>
  <si>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</si>
  <si>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</si>
  <si>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</si>
  <si>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</si>
  <si>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</si>
  <si>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</si>
  <si>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</si>
  <si>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</si>
  <si>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</si>
  <si>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</si>
  <si>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</si>
  <si>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</si>
  <si>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</si>
  <si>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</si>
  <si>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</si>
  <si>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</si>
  <si>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</si>
  <si>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</si>
  <si>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</si>
  <si>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</si>
  <si>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</si>
  <si>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</si>
  <si>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</si>
  <si>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</si>
  <si>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</si>
  <si>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</si>
  <si>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</si>
  <si>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</si>
  <si>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</si>
  <si>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</si>
  <si>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</si>
  <si>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</si>
  <si>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</si>
  <si>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</si>
  <si>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</si>
  <si>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</si>
  <si>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</si>
  <si>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</si>
  <si>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</si>
  <si>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</si>
  <si>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</si>
  <si>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</si>
  <si>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</si>
  <si>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</si>
  <si>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</si>
  <si>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</si>
  <si>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</si>
  <si>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</si>
  <si>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</si>
  <si>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</si>
  <si>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</si>
  <si>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</si>
  <si>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</si>
  <si>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</si>
  <si>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</si>
  <si>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</si>
  <si>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</si>
  <si>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</si>
  <si>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</si>
  <si>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</si>
  <si>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</si>
  <si>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</si>
  <si>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</si>
  <si>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</si>
  <si>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</si>
  <si>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</si>
  <si>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</si>
  <si>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</si>
  <si>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</si>
  <si>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</si>
  <si>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</si>
  <si>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</si>
  <si>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</si>
  <si>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</si>
  <si>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</si>
  <si>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</si>
  <si>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</si>
  <si>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</si>
  <si>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</si>
  <si>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</si>
  <si>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</si>
  <si>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</si>
  <si>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</si>
  <si>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</si>
  <si>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</si>
  <si>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</si>
  <si>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</si>
  <si>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</si>
  <si>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</si>
  <si>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</si>
  <si>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</si>
  <si>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</si>
  <si>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</si>
  <si>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</si>
  <si>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</si>
  <si>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</si>
  <si>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</si>
  <si>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</si>
  <si>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</si>
  <si>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</si>
  <si>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</si>
  <si>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</si>
  <si>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</si>
  <si>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</si>
  <si>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</si>
  <si>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</si>
  <si>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</si>
  <si>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</si>
  <si>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</si>
  <si>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</si>
  <si>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</si>
  <si>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</si>
  <si>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</si>
  <si>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</si>
  <si>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</si>
  <si>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</si>
  <si>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</si>
  <si>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</si>
  <si>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</si>
  <si>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</si>
  <si>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</si>
  <si>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</si>
  <si>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</si>
  <si>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</si>
  <si>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</si>
  <si>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</si>
  <si>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</si>
  <si>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</si>
  <si>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</si>
  <si>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</si>
  <si>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</si>
  <si>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</si>
  <si>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</si>
  <si>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</si>
  <si>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</si>
  <si>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</si>
  <si>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</si>
  <si>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</si>
  <si>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</si>
  <si>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</si>
  <si>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</si>
  <si>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</si>
  <si>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</si>
  <si>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</si>
  <si>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</si>
  <si>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</si>
  <si>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</si>
  <si>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</si>
  <si>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</si>
  <si>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</si>
  <si>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</si>
  <si>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</si>
  <si>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</si>
  <si>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</si>
  <si>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</si>
  <si>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</si>
  <si>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</si>
  <si>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</si>
  <si>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</si>
  <si>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</si>
  <si>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</si>
  <si>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</si>
  <si>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</si>
  <si>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</si>
  <si>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</si>
  <si>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</si>
  <si>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</si>
  <si>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</si>
  <si>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</si>
  <si>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</si>
  <si>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</si>
  <si>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</si>
  <si>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</si>
  <si>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</si>
  <si>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</si>
  <si>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</si>
  <si>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</si>
  <si>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</si>
  <si>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</si>
  <si>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</si>
  <si>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</si>
  <si>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</si>
  <si>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</si>
  <si>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</si>
  <si>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</si>
  <si>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</si>
  <si>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</si>
  <si>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</si>
  <si>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</si>
  <si>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</si>
  <si>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</si>
  <si>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</si>
  <si>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</si>
  <si>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</si>
  <si>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</si>
  <si>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</si>
  <si>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</si>
  <si>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</si>
  <si>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</si>
  <si>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</si>
  <si>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</si>
  <si>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</si>
  <si>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</si>
  <si>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</si>
  <si>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</si>
  <si>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</si>
  <si>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</si>
  <si>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</si>
  <si>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</si>
  <si>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</si>
  <si>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</si>
  <si>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</si>
  <si>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</si>
  <si>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</si>
  <si>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</si>
  <si>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</si>
  <si>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</si>
  <si>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</si>
  <si>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</si>
  <si>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</si>
  <si>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</si>
  <si>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</si>
  <si>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</si>
  <si>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</si>
  <si>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</si>
  <si>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</si>
  <si>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</si>
  <si>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</si>
  <si>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</si>
  <si>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</si>
  <si>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</si>
  <si>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</si>
  <si>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</si>
  <si>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</si>
  <si>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</si>
  <si>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</si>
  <si>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</si>
  <si>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</si>
  <si>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</si>
  <si>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</si>
  <si>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</si>
  <si>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</si>
  <si>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</si>
  <si>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</si>
  <si>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</si>
  <si>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</si>
  <si>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</si>
  <si>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</si>
  <si>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</si>
  <si>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</si>
  <si>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</si>
  <si>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</si>
  <si>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</si>
  <si>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</si>
  <si>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</si>
  <si>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</si>
  <si>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</si>
  <si>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</si>
  <si>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</si>
  <si>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</si>
  <si>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</si>
  <si>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</si>
  <si>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</si>
  <si>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</si>
  <si>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</si>
  <si>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</si>
  <si>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</si>
  <si>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</si>
  <si>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</si>
  <si>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</si>
  <si>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</si>
  <si>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</si>
  <si>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</si>
  <si>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</si>
  <si>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</si>
  <si>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</si>
  <si>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</si>
  <si>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</si>
  <si>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</si>
  <si>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</si>
  <si>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</si>
  <si>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</si>
  <si>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</si>
  <si>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</si>
  <si>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</si>
  <si>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</si>
  <si>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</si>
  <si>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</si>
  <si>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</si>
  <si>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</si>
  <si>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</si>
  <si>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</si>
  <si>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</si>
  <si>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</si>
  <si>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</si>
  <si>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</si>
  <si>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</si>
  <si>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</si>
  <si>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</si>
  <si>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</si>
  <si>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</si>
  <si>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</si>
  <si>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</si>
  <si>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</si>
  <si>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</si>
  <si>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</si>
  <si>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</si>
  <si>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</si>
  <si>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</si>
  <si>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</si>
  <si>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</si>
  <si>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</si>
  <si>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</si>
  <si>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</si>
  <si>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</si>
  <si>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</si>
  <si>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</si>
  <si>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</si>
  <si>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</si>
  <si>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</si>
  <si>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</si>
  <si>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</si>
  <si>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</si>
  <si>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</si>
  <si>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</si>
  <si>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</si>
  <si>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</si>
  <si>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</si>
  <si>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</si>
  <si>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</si>
  <si>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</si>
  <si>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</si>
  <si>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</si>
  <si>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</si>
  <si>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</si>
  <si>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</si>
  <si>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</si>
  <si>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</si>
  <si>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</si>
  <si>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</si>
  <si>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</si>
  <si>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</si>
  <si>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</si>
  <si>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</si>
  <si>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</si>
  <si>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</si>
  <si>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</si>
  <si>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</si>
  <si>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</si>
  <si>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</si>
  <si>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</si>
  <si>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</si>
  <si>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</si>
  <si>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</si>
  <si>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</si>
  <si>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</si>
  <si>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</si>
  <si>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</si>
  <si>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</si>
  <si>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</si>
  <si>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</si>
  <si>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</si>
  <si>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</si>
  <si>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</si>
  <si>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</si>
  <si>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</si>
  <si>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</si>
  <si>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</si>
  <si>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</si>
  <si>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</si>
  <si>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</si>
  <si>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</si>
  <si>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</si>
  <si>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</si>
  <si>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</si>
  <si>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</si>
  <si>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</si>
  <si>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</si>
  <si>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</si>
  <si>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</si>
  <si>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</si>
  <si>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</si>
  <si>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</si>
  <si>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</si>
  <si>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</si>
  <si>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</si>
  <si>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</si>
  <si>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</si>
  <si>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</si>
  <si>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</si>
  <si>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</si>
  <si>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</si>
  <si>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</si>
  <si>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</si>
  <si>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</si>
  <si>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</si>
  <si>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</si>
  <si>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</si>
  <si>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</si>
  <si>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</si>
  <si>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</si>
  <si>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</si>
  <si>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</si>
  <si>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</si>
  <si>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</si>
  <si>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</si>
  <si>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</si>
  <si>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</si>
  <si>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</si>
  <si>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</si>
  <si>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</si>
  <si>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</si>
  <si>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</si>
  <si>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</si>
  <si>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</si>
  <si>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</si>
  <si>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</si>
  <si>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</si>
  <si>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</si>
  <si>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</si>
  <si>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</si>
  <si>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</si>
  <si>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</si>
  <si>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</si>
  <si>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</si>
  <si>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</si>
  <si>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</si>
  <si>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</si>
  <si>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</si>
  <si>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</si>
  <si>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</si>
  <si>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</si>
  <si>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</si>
  <si>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</si>
  <si>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</si>
  <si>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</si>
  <si>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</si>
  <si>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</si>
  <si>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</si>
  <si>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</si>
  <si>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</si>
  <si>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</si>
  <si>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</si>
  <si>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</si>
  <si>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</si>
  <si>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</si>
  <si>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</si>
  <si>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</si>
  <si>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</si>
  <si>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</si>
  <si>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</si>
  <si>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</si>
  <si>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</si>
  <si>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</si>
  <si>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</si>
  <si>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</si>
  <si>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</si>
  <si>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</si>
  <si>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</si>
  <si>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</si>
  <si>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</si>
  <si>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</si>
  <si>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</si>
  <si>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</si>
  <si>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</si>
  <si>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</si>
  <si>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</si>
  <si>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</si>
  <si>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</si>
  <si>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</si>
  <si>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</si>
  <si>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</si>
  <si>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</si>
  <si>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</si>
  <si>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</si>
  <si>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</si>
  <si>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</si>
  <si>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</si>
  <si>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</si>
  <si>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</si>
  <si>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</si>
  <si>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</si>
  <si>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</si>
  <si>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</si>
  <si>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</si>
  <si>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</si>
  <si>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</si>
  <si>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</si>
  <si>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</si>
  <si>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</si>
  <si>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</si>
  <si>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</si>
  <si>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</si>
  <si>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</si>
  <si>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</si>
  <si>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</si>
  <si>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</si>
  <si>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</si>
  <si>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</si>
  <si>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</si>
  <si>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</si>
  <si>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</si>
  <si>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</si>
  <si>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</si>
  <si>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</si>
  <si>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</si>
  <si>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</si>
  <si>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</si>
  <si>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</si>
  <si>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</si>
  <si>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</si>
  <si>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</si>
  <si>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</si>
  <si>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</si>
  <si>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</si>
  <si>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</si>
  <si>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</si>
  <si>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</si>
  <si>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</si>
  <si>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</si>
  <si>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</si>
  <si>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</si>
  <si>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</si>
  <si>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</si>
  <si>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</si>
  <si>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</si>
  <si>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</si>
  <si>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</si>
  <si>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</si>
  <si>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</si>
  <si>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</si>
  <si>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</si>
  <si>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</si>
  <si>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</si>
  <si>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</si>
  <si>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</si>
  <si>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</si>
  <si>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</si>
  <si>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</si>
  <si>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</si>
  <si>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</si>
  <si>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</si>
  <si>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</si>
  <si>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</si>
  <si>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</si>
  <si>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</si>
  <si>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</si>
  <si>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</si>
  <si>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</si>
  <si>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</si>
  <si>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</si>
  <si>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</si>
  <si>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</si>
  <si>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</si>
  <si>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</si>
  <si>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</si>
  <si>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</si>
  <si>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</si>
  <si>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</si>
  <si>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</si>
  <si>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</si>
  <si>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</si>
  <si>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</si>
  <si>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</si>
  <si>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</si>
  <si>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</si>
  <si>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</si>
  <si>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</si>
  <si>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</si>
  <si>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</si>
  <si>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</si>
  <si>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</si>
  <si>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</si>
  <si>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</si>
  <si>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</si>
  <si>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</si>
  <si>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</si>
  <si>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</si>
  <si>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</si>
  <si>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</si>
  <si>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</si>
  <si>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</si>
  <si>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</si>
  <si>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</si>
  <si>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</si>
  <si>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</si>
  <si>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</si>
  <si>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</si>
  <si>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</si>
  <si>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</si>
  <si>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</si>
  <si>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</si>
  <si>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</si>
  <si>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</si>
  <si>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</si>
  <si>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</si>
  <si>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</si>
  <si>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</si>
  <si>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</si>
  <si>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</si>
  <si>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</si>
  <si>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</si>
  <si>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</si>
  <si>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</si>
  <si>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</si>
  <si>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</si>
  <si>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</si>
  <si>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</si>
  <si>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</si>
  <si>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</si>
  <si>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</si>
  <si>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</si>
  <si>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</si>
  <si>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</si>
  <si>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</si>
  <si>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</si>
  <si>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</si>
  <si>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</si>
  <si>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</si>
  <si>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</si>
  <si>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</si>
  <si>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</si>
  <si>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</si>
  <si>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</si>
  <si>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</si>
  <si>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</si>
  <si>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</si>
  <si>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</si>
  <si>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</si>
  <si>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</si>
  <si>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</si>
  <si>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</si>
  <si>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</si>
  <si>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</si>
  <si>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</si>
  <si>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</si>
  <si>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</si>
  <si>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</si>
  <si>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</si>
  <si>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</si>
  <si>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</si>
  <si>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</si>
  <si>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</si>
  <si>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</si>
  <si>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</si>
  <si>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</si>
  <si>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</si>
  <si>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</si>
  <si>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</si>
  <si>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</si>
  <si>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</si>
  <si>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</si>
  <si>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</si>
  <si>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</si>
  <si>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</si>
  <si>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</si>
  <si>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</si>
  <si>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</si>
  <si>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</si>
  <si>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</si>
  <si>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</si>
  <si>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</si>
  <si>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</si>
  <si>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</si>
  <si>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</si>
  <si>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</si>
  <si>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</si>
  <si>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</si>
  <si>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</si>
  <si>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</si>
  <si>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</si>
  <si>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</si>
  <si>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</si>
  <si>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</si>
  <si>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</si>
  <si>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</si>
  <si>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</si>
  <si>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</si>
  <si>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</si>
  <si>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</si>
  <si>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</si>
  <si>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</si>
  <si>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</si>
  <si>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</si>
  <si>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</si>
  <si>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</si>
  <si>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</si>
  <si>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</si>
  <si>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</si>
  <si>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</si>
  <si>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</si>
  <si>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</si>
  <si>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</si>
  <si>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</si>
  <si>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</si>
  <si>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</si>
  <si>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</si>
  <si>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</si>
  <si>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</si>
  <si>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</si>
  <si>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</si>
  <si>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</si>
  <si>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</si>
  <si>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</si>
  <si>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</si>
  <si>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</si>
  <si>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</si>
  <si>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</si>
  <si>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</si>
  <si>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</si>
  <si>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</si>
  <si>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</si>
  <si>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</si>
  <si>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</si>
  <si>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</si>
  <si>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</si>
  <si>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</si>
  <si>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</si>
  <si>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</si>
  <si>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</si>
  <si>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</si>
  <si>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</si>
  <si>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</si>
  <si>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</si>
  <si>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</si>
  <si>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</si>
  <si>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</si>
  <si>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</si>
  <si>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</si>
  <si>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</si>
  <si>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</si>
  <si>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</si>
  <si>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</si>
  <si>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</si>
  <si>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</si>
  <si>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</si>
  <si>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</si>
  <si>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</si>
  <si>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</si>
  <si>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</si>
  <si>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</si>
  <si>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</si>
  <si>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</si>
  <si>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</si>
  <si>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</si>
  <si>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</si>
  <si>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</si>
  <si>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</si>
  <si>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</si>
  <si>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</si>
  <si>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</si>
  <si>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</si>
  <si>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</si>
  <si>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</si>
  <si>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</si>
  <si>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</si>
  <si>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</si>
  <si>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</si>
  <si>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</si>
  <si>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</si>
  <si>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</si>
  <si>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</si>
  <si>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</si>
  <si>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</si>
  <si>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</si>
  <si>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</si>
  <si>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</si>
  <si>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</si>
  <si>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</si>
  <si>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</si>
  <si>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</si>
  <si>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</si>
  <si>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</si>
  <si>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</si>
  <si>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</si>
  <si>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</si>
  <si>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</si>
  <si>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</si>
  <si>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</si>
  <si>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</si>
  <si>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</si>
  <si>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</si>
  <si>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</si>
  <si>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</si>
  <si>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</si>
  <si>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</si>
  <si>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</si>
  <si>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</si>
  <si>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</si>
  <si>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</si>
  <si>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</si>
  <si>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</si>
  <si>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</si>
  <si>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</si>
  <si>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</si>
  <si>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</si>
  <si>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</si>
  <si>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</si>
  <si>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</si>
  <si>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</si>
  <si>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</si>
  <si>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</si>
  <si>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</si>
  <si>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</si>
  <si>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</si>
  <si>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</si>
  <si>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</si>
  <si>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</si>
  <si>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</si>
  <si>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</si>
  <si>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</si>
  <si>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</si>
  <si>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</si>
  <si>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</si>
  <si>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</si>
  <si>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</si>
  <si>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</si>
  <si>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</si>
  <si>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</si>
  <si>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</si>
  <si>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</si>
  <si>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</si>
  <si>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</si>
  <si>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</si>
  <si>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</si>
  <si>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</si>
  <si>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</si>
  <si>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</si>
  <si>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</si>
  <si>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</si>
  <si>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</si>
  <si>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</si>
  <si>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</si>
  <si>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</si>
  <si>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</si>
  <si>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</si>
  <si>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</si>
  <si>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</si>
  <si>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</si>
  <si>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</si>
  <si>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</si>
  <si>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</si>
  <si>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</si>
  <si>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</si>
  <si>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</si>
  <si>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</si>
  <si>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</si>
  <si>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</si>
  <si>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</si>
  <si>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</si>
  <si>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</si>
  <si>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</si>
  <si>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</si>
  <si>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</si>
  <si>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</si>
  <si>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</si>
  <si>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</si>
  <si>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</si>
  <si>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</si>
  <si>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</si>
  <si>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</si>
  <si>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</si>
  <si>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</si>
  <si>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</si>
  <si>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</si>
  <si>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</si>
  <si>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</si>
  <si>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</si>
  <si>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</si>
  <si>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</si>
  <si>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</si>
  <si>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</si>
  <si>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</si>
  <si>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</si>
  <si>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</si>
  <si>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</si>
  <si>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</si>
  <si>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</si>
  <si>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</si>
  <si>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</si>
  <si>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</si>
  <si>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</si>
  <si>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</si>
  <si>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</si>
  <si>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</si>
  <si>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</si>
  <si>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</si>
  <si>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</si>
  <si>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</si>
  <si>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</si>
  <si>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</si>
  <si>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</si>
  <si>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</si>
  <si>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</si>
  <si>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</si>
  <si>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</si>
  <si>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</si>
  <si>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</si>
  <si>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</si>
  <si>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</si>
  <si>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</si>
  <si>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</si>
  <si>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</si>
  <si>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</si>
  <si>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</si>
  <si>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</si>
  <si>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</si>
  <si>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</si>
  <si>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</si>
  <si>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</si>
  <si>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</si>
  <si>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</si>
  <si>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</si>
  <si>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</si>
  <si>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</si>
  <si>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</si>
  <si>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</si>
  <si>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</si>
  <si>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</si>
  <si>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</si>
  <si>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</si>
  <si>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</si>
  <si>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</si>
  <si>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</si>
  <si>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</si>
  <si>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</si>
  <si>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</si>
  <si>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</si>
  <si>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</si>
  <si>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</si>
  <si>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</si>
  <si>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</si>
  <si>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</si>
  <si>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</si>
  <si>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</si>
  <si>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</si>
  <si>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</si>
  <si>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</si>
  <si>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</si>
  <si>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</si>
  <si>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</si>
  <si>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</si>
  <si>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</si>
  <si>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</si>
  <si>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</si>
  <si>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</si>
  <si>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</si>
  <si>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</si>
  <si>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</si>
  <si>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</si>
  <si>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</si>
  <si>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</si>
  <si>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</si>
  <si>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</si>
  <si>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</si>
  <si>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</si>
  <si>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</si>
  <si>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</si>
  <si>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</si>
  <si>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</si>
  <si>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</si>
  <si>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</si>
  <si>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</si>
  <si>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</si>
  <si>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</si>
  <si>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</si>
  <si>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</si>
  <si>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</si>
  <si>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</si>
  <si>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</si>
  <si>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</si>
  <si>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</si>
  <si>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</si>
  <si>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</si>
  <si>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</si>
  <si>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</si>
  <si>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</si>
  <si>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</si>
  <si>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</si>
  <si>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</si>
  <si>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</si>
  <si>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</si>
  <si>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</si>
  <si>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</si>
  <si>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</si>
  <si>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</si>
  <si>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</si>
  <si>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</si>
  <si>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</si>
  <si>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</si>
  <si>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</si>
  <si>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</si>
  <si>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</si>
  <si>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</si>
  <si>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</si>
  <si>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</si>
  <si>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</si>
  <si>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</si>
  <si>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</si>
  <si>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</si>
  <si>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</si>
  <si>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</si>
  <si>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</si>
  <si>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</si>
  <si>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</si>
  <si>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</si>
  <si>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</si>
  <si>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</si>
  <si>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</si>
  <si>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</si>
  <si>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</si>
  <si>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</si>
  <si>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</si>
  <si>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</si>
  <si>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</si>
  <si>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</si>
  <si>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</si>
  <si>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</si>
  <si>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</si>
  <si>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</si>
  <si>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</si>
  <si>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</si>
  <si>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</si>
  <si>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</si>
  <si>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</si>
  <si>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</si>
  <si>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</si>
  <si>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</si>
  <si>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</si>
  <si>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</si>
  <si>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</si>
  <si>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</si>
  <si>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</si>
  <si>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</si>
  <si>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</si>
  <si>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</si>
  <si>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</si>
  <si>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</si>
  <si>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</si>
  <si>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</si>
  <si>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</si>
  <si>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</si>
  <si>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</si>
  <si>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</si>
  <si>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</si>
  <si>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</si>
  <si>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</si>
  <si>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</si>
  <si>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</si>
  <si>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</si>
  <si>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</si>
  <si>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</si>
  <si>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</si>
  <si>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</si>
  <si>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</si>
  <si>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</si>
  <si>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</si>
  <si>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</si>
  <si>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</si>
  <si>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</si>
  <si>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</si>
  <si>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</si>
  <si>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</si>
  <si>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</si>
  <si>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</si>
  <si>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</si>
  <si>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</si>
  <si>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</si>
  <si>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</si>
  <si>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</si>
  <si>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</si>
  <si>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</si>
  <si>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</si>
  <si>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</si>
  <si>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</si>
  <si>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</si>
  <si>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</si>
  <si>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</si>
  <si>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</si>
  <si>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</si>
  <si>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</si>
  <si>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</si>
  <si>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</si>
  <si>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</si>
  <si>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</si>
  <si>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</si>
  <si>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</si>
  <si>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</si>
  <si>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</si>
  <si>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</si>
  <si>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</si>
  <si>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</si>
  <si>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</si>
  <si>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</si>
  <si>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</si>
  <si>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</si>
  <si>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</si>
  <si>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</si>
  <si>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</si>
  <si>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</si>
  <si>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</si>
  <si>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</si>
  <si>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</si>
  <si>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</si>
  <si>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</si>
  <si>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</si>
  <si>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</si>
  <si>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</si>
  <si>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</si>
  <si>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</si>
  <si>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</si>
  <si>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</si>
  <si>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</si>
  <si>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</si>
  <si>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</si>
  <si>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</si>
  <si>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</si>
  <si>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</si>
  <si>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</si>
  <si>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</si>
  <si>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</si>
  <si>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</si>
  <si>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</si>
  <si>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</si>
  <si>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</si>
  <si>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</si>
  <si>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</si>
  <si>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</si>
  <si>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</si>
  <si>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</si>
  <si>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</si>
  <si>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</si>
  <si>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</si>
  <si>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</si>
  <si>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</si>
  <si>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</si>
  <si>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</si>
  <si>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</si>
  <si>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</si>
  <si>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</si>
  <si>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</si>
  <si>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</si>
  <si>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</si>
  <si>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</si>
  <si>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</si>
  <si>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</si>
  <si>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</si>
  <si>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</si>
  <si>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</si>
  <si>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</si>
  <si>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</si>
  <si>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</si>
  <si>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</si>
  <si>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</si>
  <si>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</si>
  <si>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</si>
  <si>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</si>
  <si>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</si>
  <si>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</si>
  <si>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</si>
  <si>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</si>
  <si>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</si>
  <si>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</si>
  <si>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</si>
  <si>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</si>
  <si>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</si>
  <si>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</si>
  <si>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</si>
  <si>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</si>
  <si>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</si>
  <si>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</si>
  <si>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</si>
  <si>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</si>
  <si>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</si>
  <si>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</si>
  <si>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</si>
  <si>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</si>
  <si>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</si>
  <si>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</si>
  <si>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</si>
  <si>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</si>
  <si>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</si>
  <si>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</si>
  <si>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</si>
  <si>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</si>
  <si>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</si>
  <si>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</si>
  <si>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</si>
  <si>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</si>
  <si>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</si>
  <si>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</si>
  <si>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</si>
  <si>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</si>
  <si>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</si>
  <si>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</si>
  <si>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</si>
  <si>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</si>
  <si>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</si>
  <si>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</si>
  <si>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</si>
  <si>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</si>
  <si>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</si>
  <si>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</si>
  <si>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</si>
  <si>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</si>
  <si>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</si>
  <si>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</si>
  <si>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</si>
  <si>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</si>
  <si>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</si>
  <si>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</si>
  <si>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</si>
  <si>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</si>
  <si>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</si>
  <si>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</si>
  <si>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</si>
  <si>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</si>
  <si>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</si>
  <si>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</si>
  <si>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</si>
  <si>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</si>
  <si>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</si>
  <si>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</si>
  <si>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</si>
  <si>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</si>
  <si>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</si>
  <si>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</si>
  <si>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</si>
  <si>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</si>
  <si>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</si>
  <si>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</si>
  <si>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</si>
  <si>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</si>
  <si>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</si>
  <si>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</si>
  <si>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</si>
  <si>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</si>
  <si>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</si>
  <si>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</si>
  <si>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</si>
  <si>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</si>
  <si>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</si>
  <si>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</si>
  <si>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</si>
  <si>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</si>
  <si>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</si>
  <si>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</si>
  <si>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</si>
  <si>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</si>
  <si>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</si>
  <si>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</si>
  <si>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</si>
  <si>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</si>
  <si>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</si>
  <si>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</si>
  <si>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</si>
  <si>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</si>
  <si>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</si>
  <si>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</si>
  <si>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</si>
  <si>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</si>
  <si>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</si>
  <si>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</si>
  <si>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</si>
  <si>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</si>
  <si>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</si>
  <si>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</si>
  <si>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</si>
  <si>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</si>
  <si>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</si>
  <si>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</si>
  <si>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</si>
  <si>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</si>
  <si>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</si>
  <si>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</si>
  <si>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</si>
  <si>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</si>
  <si>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</si>
  <si>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</si>
  <si>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</si>
  <si>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</si>
  <si>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</si>
  <si>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</si>
  <si>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</si>
  <si>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</si>
  <si>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</si>
  <si>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</si>
  <si>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</si>
  <si>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</si>
  <si>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</si>
  <si>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</si>
  <si>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</si>
  <si>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</si>
  <si>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</si>
  <si>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</si>
  <si>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</si>
  <si>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</si>
  <si>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</si>
  <si>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</si>
  <si>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</si>
  <si>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</si>
  <si>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</si>
  <si>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</si>
  <si>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</si>
  <si>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</si>
  <si>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</si>
  <si>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</si>
  <si>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</si>
  <si>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</si>
  <si>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</si>
  <si>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</si>
  <si>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</si>
  <si>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</si>
  <si>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</si>
  <si>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</si>
  <si>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</si>
  <si>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</si>
  <si>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</si>
  <si>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</si>
  <si>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</si>
  <si>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</si>
  <si>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</si>
  <si>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</si>
  <si>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</si>
  <si>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</si>
  <si>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</si>
  <si>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</si>
  <si>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</si>
  <si>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</si>
  <si>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</si>
  <si>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</si>
  <si>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</si>
  <si>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</si>
  <si>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</si>
  <si>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</si>
  <si>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</si>
  <si>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</si>
  <si>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</si>
  <si>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</si>
  <si>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</si>
  <si>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</si>
  <si>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</si>
  <si>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</si>
  <si>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</si>
  <si>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</si>
  <si>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</si>
  <si>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</si>
  <si>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</si>
  <si>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</si>
  <si>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</si>
  <si>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</si>
  <si>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</si>
  <si>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</si>
  <si>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</si>
  <si>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</si>
  <si>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</si>
  <si>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</si>
  <si>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</si>
  <si>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</si>
  <si>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</si>
  <si>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</si>
  <si>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</si>
  <si>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</si>
  <si>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</si>
  <si>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</si>
  <si>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</si>
  <si>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</si>
  <si>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</si>
  <si>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</si>
  <si>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</si>
  <si>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</si>
  <si>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</si>
  <si>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</si>
  <si>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</si>
  <si>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</si>
  <si>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</si>
  <si>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</si>
  <si>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</si>
  <si>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</si>
  <si>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</si>
  <si>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</si>
  <si>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</si>
  <si>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</si>
  <si>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</si>
  <si>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</si>
  <si>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</si>
  <si>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</si>
  <si>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</si>
  <si>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</si>
  <si>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</si>
  <si>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</si>
  <si>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</si>
  <si>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</si>
  <si>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</si>
  <si>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</si>
  <si>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</si>
  <si>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</si>
  <si>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</si>
  <si>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</si>
  <si>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</si>
  <si>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</si>
  <si>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</si>
  <si>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</si>
  <si>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</si>
  <si>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</si>
  <si>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</si>
  <si>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</si>
  <si>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</si>
  <si>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</si>
  <si>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</si>
  <si>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</si>
  <si>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</si>
  <si>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</si>
  <si>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</si>
  <si>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</si>
  <si>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</si>
  <si>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</si>
  <si>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</si>
  <si>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</si>
  <si>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</si>
  <si>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</si>
  <si>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</si>
  <si>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</si>
  <si>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</si>
  <si>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</si>
  <si>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</si>
  <si>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</si>
  <si>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</si>
  <si>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</si>
  <si>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</si>
  <si>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</si>
  <si>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</si>
  <si>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</si>
  <si>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</si>
  <si>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</si>
  <si>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</si>
  <si>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</si>
  <si>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</si>
  <si>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</si>
  <si>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</si>
  <si>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</si>
  <si>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</si>
  <si>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</si>
  <si>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</si>
  <si>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</si>
  <si>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</si>
  <si>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</si>
  <si>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</si>
  <si>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</si>
  <si>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</si>
  <si>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</si>
  <si>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</si>
  <si>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</si>
  <si>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</si>
  <si>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</si>
  <si>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</si>
  <si>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</si>
  <si>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</si>
  <si>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</si>
  <si>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</si>
  <si>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</si>
  <si>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</si>
  <si>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</si>
  <si>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</si>
  <si>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</si>
  <si>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</si>
  <si>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</si>
  <si>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</si>
  <si>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</si>
  <si>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</si>
  <si>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</si>
  <si>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</si>
  <si>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</si>
  <si>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</si>
  <si>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</si>
  <si>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</si>
  <si>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</si>
  <si>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</si>
  <si>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</si>
  <si>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</si>
  <si>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</si>
  <si>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</si>
  <si>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</si>
  <si>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</si>
  <si>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</si>
  <si>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</si>
  <si>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</si>
  <si>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</si>
  <si>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</si>
  <si>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</si>
  <si>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</si>
  <si>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</si>
  <si>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</si>
  <si>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</si>
  <si>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</si>
  <si>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</si>
  <si>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</si>
  <si>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</si>
  <si>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</si>
  <si>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</si>
  <si>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</si>
  <si>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</si>
  <si>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</si>
  <si>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</si>
  <si>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</si>
  <si>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</si>
  <si>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</si>
  <si>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</si>
  <si>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</si>
  <si>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</si>
  <si>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</si>
  <si>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</si>
  <si>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</si>
  <si>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</si>
  <si>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</si>
  <si>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</si>
  <si>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</si>
  <si>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</si>
  <si>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</si>
  <si>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</si>
  <si>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</si>
  <si>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</si>
  <si>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</si>
  <si>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</si>
  <si>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</si>
  <si>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</si>
  <si>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</si>
  <si>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</si>
  <si>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</si>
  <si>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</si>
  <si>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</si>
  <si>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</si>
  <si>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</si>
  <si>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</si>
  <si>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</si>
  <si>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</si>
  <si>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</si>
  <si>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</si>
  <si>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</si>
  <si>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</si>
  <si>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</si>
  <si>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</si>
  <si>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</si>
  <si>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</si>
  <si>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</si>
  <si>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</si>
  <si>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</si>
  <si>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</si>
  <si>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</si>
  <si>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</si>
  <si>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</si>
  <si>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</si>
  <si>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</si>
  <si>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</si>
  <si>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</si>
  <si>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</si>
  <si>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</si>
  <si>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</si>
  <si>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</si>
  <si>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</si>
  <si>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</si>
  <si>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</si>
  <si>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</si>
  <si>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</si>
  <si>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</si>
  <si>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</si>
  <si>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</si>
  <si>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</si>
  <si>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</si>
  <si>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</si>
  <si>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</si>
  <si>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</si>
  <si>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</si>
  <si>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</si>
  <si>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</si>
  <si>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</si>
  <si>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</si>
  <si>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</si>
  <si>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</si>
  <si>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</si>
  <si>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</si>
  <si>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</si>
  <si>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</si>
  <si>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</si>
  <si>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</si>
  <si>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</si>
  <si>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</si>
  <si>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</si>
  <si>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</si>
  <si>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</si>
  <si>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</si>
  <si>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</si>
  <si>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</si>
  <si>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</si>
  <si>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</si>
  <si>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</si>
  <si>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</si>
  <si>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</si>
  <si>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</si>
  <si>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</si>
  <si>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</si>
  <si>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</si>
  <si>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</si>
  <si>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</si>
  <si>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</si>
  <si>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</si>
  <si>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</si>
  <si>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</si>
  <si>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</si>
  <si>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</si>
  <si>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</si>
  <si>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</si>
  <si>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</si>
  <si>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</si>
  <si>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</si>
  <si>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</si>
  <si>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</si>
  <si>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</si>
  <si>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</si>
  <si>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</si>
  <si>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</si>
  <si>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</si>
  <si>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</si>
  <si>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</si>
  <si>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</si>
  <si>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</si>
  <si>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</si>
  <si>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</si>
  <si>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</si>
  <si>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</si>
  <si>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</si>
  <si>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</si>
  <si>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</si>
  <si>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</si>
  <si>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</si>
  <si>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</si>
  <si>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</si>
  <si>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</si>
  <si>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</si>
  <si>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</si>
  <si>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</si>
  <si>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</si>
  <si>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</si>
  <si>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</si>
  <si>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</si>
  <si>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</si>
  <si>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</si>
  <si>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</si>
  <si>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</si>
  <si>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</si>
  <si>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</si>
  <si>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</si>
  <si>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</si>
  <si>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</si>
  <si>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</si>
  <si>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</si>
  <si>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</si>
  <si>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</si>
  <si>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</si>
  <si>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</si>
  <si>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</si>
  <si>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</si>
  <si>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</si>
  <si>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</si>
  <si>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</si>
  <si>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</si>
  <si>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</si>
  <si>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</si>
  <si>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</si>
  <si>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</si>
  <si>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</si>
  <si>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</si>
  <si>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</si>
  <si>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</si>
  <si>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</si>
  <si>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</si>
  <si>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</si>
  <si>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</si>
  <si>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</si>
  <si>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</si>
  <si>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</si>
  <si>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</si>
  <si>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</si>
  <si>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</si>
  <si>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</si>
  <si>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</si>
  <si>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</si>
  <si>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</si>
  <si>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</si>
  <si>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</si>
  <si>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</si>
  <si>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</si>
  <si>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</si>
  <si>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</si>
  <si>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</si>
  <si>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</si>
  <si>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</si>
  <si>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</si>
  <si>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</si>
  <si>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</si>
  <si>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</si>
  <si>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</si>
  <si>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</si>
  <si>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</si>
  <si>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</si>
  <si>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</si>
  <si>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</si>
  <si>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</si>
  <si>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</si>
  <si>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</si>
  <si>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</si>
  <si>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</si>
  <si>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</si>
  <si>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</si>
  <si>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</si>
  <si>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</si>
  <si>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</si>
  <si>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</si>
  <si>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</si>
  <si>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</si>
  <si>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</si>
  <si>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</si>
  <si>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</si>
  <si>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</si>
  <si>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</si>
  <si>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</si>
  <si>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</si>
  <si>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</si>
  <si>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</si>
  <si>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</si>
  <si>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</si>
  <si>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</si>
  <si>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</si>
  <si>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</si>
  <si>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</si>
  <si>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</si>
  <si>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</si>
  <si>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</si>
  <si>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</si>
  <si>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</si>
  <si>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</si>
  <si>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</si>
  <si>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</si>
  <si>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</si>
  <si>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</si>
  <si>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</si>
  <si>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</si>
  <si>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</si>
  <si>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</si>
  <si>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</si>
  <si>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</si>
  <si>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</si>
  <si>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</si>
  <si>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</si>
  <si>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</si>
  <si>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</si>
  <si>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</si>
  <si>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</si>
  <si>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</si>
  <si>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</si>
  <si>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</si>
  <si>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</si>
  <si>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</si>
  <si>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</si>
  <si>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</si>
  <si>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</si>
  <si>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</si>
  <si>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</si>
  <si>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</si>
  <si>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</si>
  <si>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</si>
  <si>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</si>
  <si>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</si>
  <si>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</si>
  <si>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</si>
  <si>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</si>
  <si>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</si>
  <si>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</si>
  <si>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</si>
  <si>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</si>
  <si>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</si>
  <si>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</si>
  <si>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</si>
  <si>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</si>
  <si>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</si>
  <si>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</si>
  <si>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</si>
  <si>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</si>
  <si>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</si>
  <si>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</si>
  <si>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</si>
  <si>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</si>
  <si>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</si>
  <si>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</si>
  <si>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</si>
  <si>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</si>
  <si>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</si>
  <si>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</si>
  <si>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</si>
  <si>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</si>
  <si>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</si>
  <si>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</si>
  <si>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</si>
  <si>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</si>
  <si>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</si>
  <si>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</si>
  <si>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</si>
  <si>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</si>
  <si>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</si>
  <si>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</si>
  <si>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</si>
  <si>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</si>
  <si>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</si>
  <si>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</si>
  <si>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</si>
  <si>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</si>
  <si>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</si>
  <si>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</si>
  <si>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</si>
  <si>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</si>
  <si>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</si>
  <si>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</si>
  <si>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</si>
  <si>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</si>
  <si>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</si>
  <si>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</si>
  <si>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</si>
  <si>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</si>
  <si>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</si>
  <si>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</si>
  <si>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</si>
  <si>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</si>
  <si>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</si>
  <si>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</si>
  <si>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</si>
  <si>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</si>
  <si>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</si>
  <si>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</si>
  <si>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</si>
  <si>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</si>
  <si>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</si>
  <si>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</si>
  <si>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</si>
  <si>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</si>
  <si>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</si>
  <si>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</si>
  <si>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</si>
  <si>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</si>
  <si>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</si>
  <si>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</si>
  <si>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</si>
  <si>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</si>
  <si>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</si>
  <si>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</si>
  <si>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</si>
  <si>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</si>
  <si>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</si>
  <si>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</si>
  <si>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</si>
  <si>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</si>
  <si>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</si>
  <si>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</si>
  <si>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</si>
  <si>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</si>
  <si>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</si>
  <si>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</si>
  <si>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</si>
  <si>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</si>
  <si>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</si>
  <si>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</si>
  <si>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</si>
  <si>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</si>
  <si>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</si>
  <si>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</si>
  <si>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</si>
  <si>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</si>
  <si>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</si>
  <si>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</si>
  <si>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</si>
  <si>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</si>
  <si>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</si>
  <si>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</si>
  <si>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</si>
  <si>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</si>
  <si>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</si>
  <si>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</si>
  <si>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</si>
  <si>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</si>
  <si>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</si>
  <si>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</si>
  <si>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</si>
  <si>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</si>
  <si>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</si>
  <si>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</si>
  <si>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</si>
  <si>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</si>
  <si>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</si>
  <si>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</si>
  <si>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</si>
  <si>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</si>
  <si>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</si>
  <si>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</si>
  <si>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</si>
  <si>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</si>
  <si>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</si>
  <si>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</si>
  <si>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</si>
  <si>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</si>
  <si>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</si>
  <si>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</si>
  <si>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</si>
  <si>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</si>
  <si>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</si>
  <si>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</si>
  <si>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</si>
  <si>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</si>
  <si>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</si>
  <si>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</si>
  <si>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</si>
  <si>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</si>
  <si>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</si>
  <si>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</si>
  <si>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</si>
  <si>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</si>
  <si>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</si>
  <si>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</si>
  <si>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</si>
  <si>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</si>
  <si>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</si>
  <si>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</si>
  <si>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</si>
  <si>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</si>
  <si>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</si>
  <si>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</si>
  <si>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</si>
  <si>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</si>
  <si>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</si>
  <si>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</si>
  <si>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</si>
  <si>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</si>
  <si>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</si>
  <si>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</si>
  <si>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</si>
  <si>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</si>
  <si>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</si>
  <si>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</si>
  <si>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</si>
  <si>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</si>
  <si>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</si>
  <si>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</si>
  <si>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</si>
  <si>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</si>
  <si>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</si>
  <si>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</si>
  <si>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</si>
  <si>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</si>
  <si>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</si>
  <si>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</si>
  <si>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</si>
  <si>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</si>
  <si>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</si>
  <si>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</si>
  <si>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</si>
  <si>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</si>
  <si>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</si>
  <si>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</si>
  <si>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</si>
  <si>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</si>
  <si>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</si>
  <si>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</si>
  <si>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</si>
  <si>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</si>
  <si>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</si>
  <si>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</si>
  <si>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</si>
  <si>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</si>
  <si>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</si>
  <si>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</si>
  <si>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</si>
  <si>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</si>
  <si>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</si>
  <si>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</si>
  <si>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</si>
  <si>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</si>
  <si>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</si>
  <si>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</si>
  <si>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</si>
  <si>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</si>
  <si>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</si>
  <si>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</si>
  <si>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</si>
  <si>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</si>
  <si>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</si>
  <si>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</si>
  <si>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</si>
  <si>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</si>
  <si>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</si>
  <si>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</si>
  <si>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</si>
  <si>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</si>
  <si>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</si>
  <si>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</si>
  <si>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</si>
  <si>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</si>
  <si>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</si>
  <si>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</si>
  <si>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</si>
  <si>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</si>
  <si>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</si>
  <si>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</si>
  <si>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</si>
  <si>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</si>
  <si>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</si>
  <si>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</si>
  <si>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</si>
  <si>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</si>
  <si>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</si>
  <si>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</si>
  <si>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</si>
  <si>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</si>
  <si>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</si>
  <si>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</si>
  <si>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</si>
  <si>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</si>
  <si>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</si>
  <si>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</si>
  <si>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</si>
  <si>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</si>
  <si>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</si>
  <si>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</si>
  <si>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</si>
  <si>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</si>
  <si>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</si>
  <si>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</si>
  <si>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</si>
  <si>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</si>
  <si>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</si>
  <si>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</si>
  <si>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</si>
  <si>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</si>
  <si>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</si>
  <si>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</si>
  <si>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</si>
  <si>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</si>
  <si>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</si>
  <si>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</si>
  <si>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</si>
  <si>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</si>
  <si>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</si>
  <si>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</si>
  <si>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</si>
  <si>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</si>
  <si>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</si>
  <si>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</si>
  <si>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</si>
  <si>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</si>
  <si>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</si>
  <si>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</si>
  <si>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</si>
  <si>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</si>
  <si>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</si>
  <si>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</si>
  <si>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</si>
  <si>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</si>
  <si>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</si>
  <si>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</si>
  <si>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</si>
  <si>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</si>
  <si>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</si>
  <si>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</si>
  <si>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</si>
  <si>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</si>
  <si>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</si>
  <si>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</si>
  <si>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</si>
  <si>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</si>
  <si>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</si>
  <si>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</si>
  <si>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</si>
  <si>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</si>
  <si>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</si>
  <si>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</si>
  <si>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</si>
  <si>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</si>
  <si>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</si>
  <si>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</si>
  <si>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</si>
  <si>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</si>
  <si>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</si>
  <si>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</si>
  <si>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</si>
  <si>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</si>
  <si>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</si>
  <si>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</si>
  <si>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</si>
  <si>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</si>
  <si>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</si>
  <si>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</si>
  <si>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</si>
  <si>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</si>
  <si>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</si>
  <si>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</si>
  <si>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</si>
  <si>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</si>
  <si>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</si>
  <si>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</si>
  <si>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</si>
  <si>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</si>
  <si>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</si>
  <si>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</si>
  <si>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</si>
  <si>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</si>
  <si>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</si>
  <si>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</si>
  <si>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</si>
  <si>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</si>
  <si>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</si>
  <si>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</si>
  <si>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</si>
  <si>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</si>
  <si>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</si>
  <si>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</si>
  <si>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</si>
  <si>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</si>
  <si>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</si>
  <si>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</si>
  <si>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</si>
  <si>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</si>
  <si>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</si>
  <si>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</si>
  <si>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</si>
  <si>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</si>
  <si>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</si>
  <si>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</si>
  <si>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</si>
  <si>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</si>
  <si>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</si>
  <si>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</si>
  <si>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</si>
  <si>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</si>
  <si>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</si>
  <si>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</si>
  <si>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</si>
  <si>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</si>
  <si>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</si>
  <si>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</si>
  <si>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</si>
  <si>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</si>
  <si>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</si>
  <si>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</si>
  <si>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</si>
  <si>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</si>
  <si>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</si>
  <si>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</si>
  <si>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</si>
  <si>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</si>
  <si>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</si>
  <si>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</si>
  <si>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</si>
  <si>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</si>
  <si>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</si>
  <si>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</si>
  <si>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</si>
  <si>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</si>
  <si>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</si>
  <si>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</si>
  <si>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</si>
  <si>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</si>
  <si>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</si>
  <si>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</si>
  <si>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</si>
  <si>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</si>
  <si>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</si>
  <si>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</si>
  <si>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</si>
  <si>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</si>
  <si>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</si>
  <si>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</si>
  <si>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</si>
  <si>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</si>
  <si>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</si>
  <si>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</si>
  <si>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</si>
  <si>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</si>
  <si>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</si>
  <si>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</si>
  <si>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</si>
  <si>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</si>
  <si>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</si>
  <si>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</si>
  <si>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</si>
  <si>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</si>
  <si>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</si>
  <si>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</si>
  <si>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</si>
  <si>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</si>
  <si>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</si>
  <si>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</si>
  <si>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</si>
  <si>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</si>
  <si>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</si>
  <si>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</si>
  <si>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</si>
  <si>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</si>
  <si>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</si>
  <si>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</si>
  <si>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</si>
  <si>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</si>
  <si>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</si>
  <si>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</si>
  <si>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</si>
  <si>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</si>
  <si>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</si>
  <si>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</si>
  <si>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</si>
  <si>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</si>
  <si>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</si>
  <si>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</si>
  <si>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</si>
  <si>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</si>
  <si>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</si>
  <si>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</si>
  <si>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</si>
  <si>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</si>
  <si>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</si>
  <si>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</si>
  <si>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</si>
  <si>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</si>
  <si>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</si>
  <si>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</si>
  <si>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</si>
  <si>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</si>
  <si>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</si>
  <si>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</si>
  <si>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</si>
  <si>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</si>
  <si>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</si>
  <si>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</si>
  <si>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</si>
  <si>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</si>
  <si>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</si>
  <si>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</si>
  <si>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</si>
  <si>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</si>
  <si>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</si>
  <si>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</si>
  <si>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</si>
  <si>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</si>
  <si>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</si>
  <si>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</si>
  <si>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</si>
  <si>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</si>
  <si>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</si>
  <si>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</si>
  <si>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</si>
  <si>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</si>
  <si>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</si>
  <si>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</si>
  <si>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</si>
  <si>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</si>
  <si>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</si>
  <si>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</si>
  <si>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</si>
  <si>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</si>
  <si>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</si>
  <si>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</si>
  <si>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</si>
  <si>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</si>
  <si>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</si>
  <si>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</si>
  <si>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</si>
  <si>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</si>
  <si>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</si>
  <si>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</si>
  <si>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</si>
  <si>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</si>
  <si>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</si>
  <si>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</si>
  <si>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</si>
  <si>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</si>
  <si>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</si>
  <si>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</si>
  <si>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</si>
  <si>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</si>
  <si>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</si>
  <si>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</si>
  <si>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</si>
  <si>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</si>
  <si>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</si>
  <si>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</si>
  <si>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</si>
  <si>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</si>
  <si>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</si>
  <si>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</si>
  <si>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</si>
  <si>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</si>
  <si>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</si>
  <si>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</si>
  <si>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</si>
  <si>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</si>
  <si>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</si>
  <si>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</si>
  <si>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</si>
  <si>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</si>
  <si>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</si>
  <si>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</si>
  <si>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</si>
  <si>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</si>
  <si>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</si>
  <si>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</si>
  <si>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</si>
  <si>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</si>
  <si>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</si>
  <si>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</si>
  <si>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</si>
  <si>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</si>
  <si>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</si>
  <si>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</si>
  <si>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</si>
  <si>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</si>
  <si>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</si>
  <si>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</si>
  <si>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</si>
  <si>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</si>
  <si>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</si>
  <si>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</si>
  <si>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</si>
  <si>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</si>
  <si>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</si>
  <si>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</si>
  <si>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</si>
  <si>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</si>
  <si>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</si>
  <si>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</si>
  <si>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</si>
  <si>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</si>
  <si>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</si>
  <si>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</si>
  <si>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</si>
  <si>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</si>
  <si>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</si>
  <si>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</si>
  <si>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</si>
  <si>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</si>
  <si>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</si>
  <si>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</si>
  <si>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</si>
  <si>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</si>
  <si>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</si>
  <si>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</si>
  <si>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</si>
  <si>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</si>
  <si>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</si>
  <si>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</si>
  <si>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</si>
  <si>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</si>
  <si>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</si>
  <si>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</si>
  <si>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</si>
  <si>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</si>
  <si>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</si>
  <si>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</si>
  <si>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</si>
  <si>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</si>
  <si>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</si>
  <si>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</si>
  <si>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</si>
  <si>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</si>
  <si>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</si>
  <si>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</si>
  <si>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</si>
  <si>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</si>
  <si>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</si>
  <si>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</si>
  <si>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</si>
  <si>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</si>
  <si>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</si>
  <si>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</si>
  <si>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</si>
  <si>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</si>
  <si>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</si>
  <si>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</si>
  <si>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</si>
  <si>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</si>
  <si>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</si>
  <si>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</si>
  <si>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</si>
  <si>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</si>
  <si>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</si>
  <si>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</si>
  <si>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</si>
  <si>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</si>
  <si>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</si>
  <si>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</si>
  <si>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</si>
  <si>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</si>
  <si>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</si>
  <si>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</si>
  <si>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</si>
  <si>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</si>
  <si>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</si>
  <si>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</si>
  <si>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</si>
  <si>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</si>
  <si>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</si>
  <si>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</si>
  <si>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</si>
  <si>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</si>
  <si>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</si>
  <si>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</si>
  <si>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</si>
  <si>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</si>
  <si>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</si>
  <si>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</si>
  <si>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</si>
  <si>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</si>
  <si>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</si>
  <si>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</si>
  <si>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</si>
  <si>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</si>
  <si>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</si>
  <si>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</si>
  <si>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</si>
  <si>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</si>
  <si>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</si>
  <si>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</si>
  <si>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</si>
  <si>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</si>
  <si>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</si>
  <si>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</si>
  <si>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</si>
  <si>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</si>
  <si>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</si>
  <si>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</si>
  <si>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</si>
  <si>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</si>
  <si>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</si>
  <si>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</si>
  <si>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</si>
  <si>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</si>
  <si>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</si>
  <si>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</si>
  <si>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</si>
  <si>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</si>
  <si>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</si>
  <si>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</si>
  <si>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</si>
  <si>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</si>
  <si>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</si>
  <si>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</si>
  <si>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</si>
  <si>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</si>
  <si>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</si>
  <si>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</si>
  <si>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</si>
  <si>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</si>
  <si>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</si>
  <si>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</si>
  <si>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</si>
  <si>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</si>
  <si>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</si>
  <si>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</si>
  <si>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</si>
  <si>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</si>
  <si>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</si>
  <si>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</si>
  <si>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</si>
  <si>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</si>
  <si>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</si>
  <si>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</si>
  <si>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</si>
  <si>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</si>
  <si>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</si>
  <si>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</si>
  <si>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</si>
  <si>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</si>
  <si>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</si>
  <si>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</si>
  <si>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</si>
  <si>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</si>
  <si>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</si>
  <si>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</si>
  <si>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</si>
  <si>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</si>
  <si>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</si>
  <si>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</si>
  <si>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</si>
  <si>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</si>
  <si>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</si>
  <si>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</si>
  <si>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</si>
  <si>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</si>
  <si>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</si>
  <si>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</si>
  <si>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</si>
  <si>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</si>
  <si>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</si>
  <si>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</si>
  <si>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</si>
  <si>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</si>
  <si>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</si>
  <si>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</si>
  <si>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</si>
  <si>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</si>
  <si>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</si>
  <si>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</si>
  <si>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</si>
  <si>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</si>
  <si>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</si>
  <si>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</si>
  <si>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</si>
  <si>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</si>
  <si>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</si>
  <si>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</si>
  <si>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</si>
  <si>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</si>
  <si>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</si>
  <si>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</si>
  <si>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</si>
  <si>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</si>
  <si>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</si>
  <si>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</si>
  <si>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</si>
  <si>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</si>
  <si>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</si>
  <si>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</si>
  <si>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</si>
  <si>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</si>
  <si>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</si>
  <si>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</si>
  <si>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</si>
  <si>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</si>
  <si>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</si>
  <si>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</si>
  <si>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</si>
  <si>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</si>
  <si>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</si>
  <si>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</si>
  <si>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</si>
  <si>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</si>
  <si>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</si>
  <si>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</si>
  <si>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</si>
  <si>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</si>
  <si>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</si>
  <si>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</si>
  <si>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</si>
  <si>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</si>
  <si>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</si>
  <si>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</si>
  <si>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</si>
  <si>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</si>
  <si>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</si>
  <si>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</si>
  <si>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</si>
  <si>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</si>
  <si>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</si>
  <si>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</si>
  <si>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</si>
  <si>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</si>
  <si>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</si>
  <si>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</si>
  <si>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</si>
  <si>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</si>
  <si>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</si>
  <si>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</si>
  <si>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</si>
  <si>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</si>
  <si>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</si>
  <si>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</si>
  <si>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</si>
  <si>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</si>
  <si>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</si>
  <si>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</si>
  <si>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</si>
  <si>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</si>
  <si>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</si>
  <si>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</si>
  <si>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</si>
  <si>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</si>
  <si>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</si>
  <si>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</si>
  <si>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</si>
  <si>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</si>
  <si>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</si>
  <si>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</si>
  <si>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</si>
  <si>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</si>
  <si>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</si>
  <si>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</si>
  <si>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</si>
  <si>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</si>
  <si>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</si>
  <si>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</si>
  <si>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</si>
  <si>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</si>
  <si>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</si>
  <si>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</si>
  <si>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</si>
  <si>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</si>
  <si>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</si>
  <si>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</si>
  <si>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</si>
  <si>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</si>
  <si>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</si>
  <si>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</si>
  <si>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</si>
  <si>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</si>
  <si>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</si>
  <si>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</si>
  <si>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</si>
  <si>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</si>
  <si>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</si>
  <si>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</si>
  <si>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</si>
  <si>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</si>
  <si>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</si>
  <si>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</si>
  <si>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</si>
  <si>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</si>
  <si>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</si>
  <si>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</si>
  <si>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</si>
  <si>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</si>
  <si>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</si>
  <si>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</si>
  <si>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</si>
  <si>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</si>
  <si>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</si>
  <si>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</si>
  <si>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</si>
  <si>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</si>
  <si>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</si>
  <si>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</si>
  <si>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</si>
  <si>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</si>
  <si>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</si>
  <si>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</si>
  <si>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</si>
  <si>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</si>
  <si>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</si>
  <si>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</si>
  <si>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</si>
  <si>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</si>
  <si>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</si>
  <si>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</si>
  <si>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</si>
  <si>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</si>
  <si>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</si>
  <si>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</si>
  <si>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</si>
  <si>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</si>
  <si>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</si>
  <si>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</si>
  <si>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</si>
  <si>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</si>
  <si>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</si>
  <si>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</si>
  <si>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</si>
  <si>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</si>
  <si>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</si>
  <si>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</si>
  <si>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</si>
  <si>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</si>
  <si>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</si>
  <si>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</si>
  <si>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</si>
  <si>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</si>
  <si>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</si>
  <si>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</si>
  <si>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</si>
  <si>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</si>
  <si>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</si>
  <si>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</si>
  <si>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</si>
  <si>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</si>
  <si>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</si>
  <si>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</si>
  <si>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</si>
  <si>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</si>
  <si>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</si>
  <si>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</si>
  <si>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</si>
  <si>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</si>
  <si>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</si>
  <si>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</si>
  <si>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</si>
  <si>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</si>
  <si>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</si>
  <si>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</si>
  <si>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</si>
  <si>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</si>
  <si>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</si>
  <si>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</si>
  <si>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</si>
  <si>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</si>
  <si>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</si>
  <si>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</si>
  <si>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</si>
  <si>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</si>
  <si>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</si>
  <si>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</si>
  <si>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</si>
  <si>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</si>
  <si>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</si>
  <si>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</si>
  <si>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</si>
  <si>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</si>
  <si>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</si>
  <si>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</si>
  <si>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</si>
  <si>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</si>
  <si>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</si>
  <si>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</si>
  <si>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</si>
  <si>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</si>
  <si>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</si>
  <si>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</si>
  <si>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</si>
  <si>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</si>
  <si>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</si>
  <si>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</si>
  <si>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</si>
  <si>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</si>
  <si>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</si>
  <si>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</si>
  <si>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</si>
  <si>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</si>
  <si>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</si>
  <si>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</si>
  <si>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</si>
  <si>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</si>
  <si>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</si>
  <si>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</si>
  <si>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</si>
  <si>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</si>
  <si>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</si>
  <si>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</si>
  <si>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</si>
  <si>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</si>
  <si>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</si>
  <si>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</si>
  <si>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</si>
  <si>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</si>
  <si>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</si>
  <si>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</si>
  <si>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</si>
  <si>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</si>
  <si>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</si>
  <si>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</si>
  <si>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</si>
  <si>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</si>
  <si>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</si>
  <si>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</si>
  <si>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</si>
  <si>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</si>
  <si>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</si>
  <si>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</si>
  <si>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</si>
  <si>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</si>
  <si>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</si>
  <si>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</si>
  <si>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</si>
  <si>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</si>
  <si>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</si>
  <si>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</si>
  <si>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</si>
  <si>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</si>
  <si>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</si>
  <si>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</si>
  <si>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</si>
  <si>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</si>
  <si>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</si>
  <si>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</si>
  <si>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</si>
  <si>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</si>
  <si>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</si>
  <si>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</si>
  <si>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</si>
  <si>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</si>
  <si>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</si>
  <si>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</si>
  <si>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</si>
  <si>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</si>
  <si>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</si>
  <si>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</si>
  <si>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</si>
  <si>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</si>
  <si>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</si>
  <si>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</si>
  <si>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</si>
  <si>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</si>
  <si>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</si>
  <si>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</si>
  <si>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</si>
  <si>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</si>
  <si>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</si>
  <si>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</si>
  <si>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</si>
  <si>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</si>
  <si>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</si>
  <si>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</si>
  <si>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</si>
  <si>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</si>
  <si>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</si>
  <si>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</si>
  <si>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</si>
  <si>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</si>
  <si>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</si>
  <si>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</si>
  <si>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</si>
  <si>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</si>
  <si>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</si>
  <si>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</si>
  <si>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</si>
  <si>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</si>
  <si>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</si>
  <si>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</si>
  <si>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</si>
  <si>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</si>
  <si>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</si>
  <si>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</si>
  <si>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</si>
  <si>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</si>
  <si>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</si>
  <si>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</si>
  <si>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</si>
  <si>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</si>
  <si>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</si>
  <si>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</si>
  <si>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</si>
  <si>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</si>
  <si>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</si>
  <si>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</si>
  <si>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</si>
  <si>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</si>
  <si>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</si>
  <si>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</si>
  <si>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</si>
  <si>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</si>
  <si>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</si>
  <si>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</si>
  <si>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</si>
  <si>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</si>
  <si>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</si>
  <si>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</si>
  <si>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</si>
  <si>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</si>
  <si>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</si>
  <si>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</si>
  <si>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</si>
  <si>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</si>
  <si>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</si>
  <si>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</si>
  <si>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</si>
  <si>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</si>
  <si>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</si>
  <si>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</si>
  <si>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</si>
  <si>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</si>
  <si>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</si>
  <si>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</si>
  <si>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</si>
  <si>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</si>
  <si>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</si>
  <si>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</si>
  <si>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</si>
  <si>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</si>
  <si>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</si>
  <si>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</si>
  <si>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</si>
  <si>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</si>
  <si>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</si>
  <si>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</si>
  <si>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</si>
  <si>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</si>
  <si>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</si>
  <si>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</si>
  <si>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</si>
  <si>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</si>
  <si>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</si>
  <si>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</si>
  <si>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</si>
  <si>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</si>
  <si>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</si>
  <si>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</si>
  <si>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</si>
  <si>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</si>
  <si>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</si>
  <si>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</si>
  <si>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</si>
  <si>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</si>
  <si>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</si>
  <si>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</si>
  <si>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</si>
  <si>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</si>
  <si>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</si>
  <si>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</si>
  <si>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</si>
  <si>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</si>
  <si>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</si>
  <si>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</si>
  <si>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</si>
  <si>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</si>
  <si>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</si>
  <si>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</si>
  <si>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</si>
  <si>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</si>
  <si>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</si>
  <si>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</si>
  <si>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</si>
  <si>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</si>
  <si>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</si>
  <si>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</si>
  <si>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</si>
  <si>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</si>
  <si>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</si>
  <si>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</si>
  <si>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</si>
  <si>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</si>
  <si>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</si>
  <si>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</si>
  <si>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</si>
  <si>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</si>
  <si>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</si>
  <si>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</si>
  <si>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</si>
  <si>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</si>
  <si>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</si>
  <si>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</si>
  <si>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</si>
  <si>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</si>
  <si>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</si>
  <si>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</si>
  <si>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</si>
  <si>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</si>
  <si>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</si>
  <si>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</si>
  <si>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</si>
  <si>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</si>
  <si>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</si>
  <si>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</si>
  <si>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</si>
  <si>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</si>
  <si>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</si>
  <si>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</si>
  <si>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</si>
  <si>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</si>
  <si>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</si>
  <si>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</si>
  <si>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</si>
  <si>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</si>
  <si>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</si>
  <si>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</si>
  <si>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</si>
  <si>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</si>
  <si>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</si>
  <si>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</si>
  <si>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</si>
  <si>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</si>
  <si>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</si>
  <si>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</si>
  <si>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</si>
  <si>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</si>
  <si>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</si>
  <si>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</si>
  <si>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</si>
  <si>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</si>
  <si>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</si>
  <si>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</si>
  <si>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</si>
  <si>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</si>
  <si>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</si>
  <si>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</si>
  <si>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</si>
  <si>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</si>
  <si>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</si>
  <si>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</si>
  <si>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</si>
  <si>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</si>
  <si>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</si>
  <si>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</si>
  <si>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</si>
  <si>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</si>
  <si>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</si>
  <si>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</si>
  <si>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</si>
  <si>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</si>
  <si>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</si>
  <si>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</si>
  <si>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</si>
  <si>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</si>
  <si>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</si>
  <si>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</si>
  <si>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</si>
  <si>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</si>
  <si>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</si>
  <si>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</si>
  <si>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</si>
  <si>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</si>
  <si>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</si>
  <si>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</si>
  <si>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</si>
  <si>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</si>
  <si>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</si>
  <si>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</si>
  <si>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</si>
  <si>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</si>
  <si>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</si>
  <si>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</si>
  <si>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</si>
  <si>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</si>
  <si>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</si>
  <si>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</si>
  <si>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</si>
  <si>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</si>
  <si>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</si>
  <si>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</si>
  <si>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</si>
  <si>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</si>
  <si>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</si>
  <si>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</si>
  <si>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</si>
  <si>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</si>
  <si>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</si>
  <si>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</si>
  <si>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</si>
  <si>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</si>
  <si>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</si>
  <si>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</si>
  <si>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</si>
  <si>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</si>
  <si>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</si>
  <si>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</si>
  <si>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</si>
  <si>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</si>
  <si>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</si>
  <si>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</si>
  <si>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</si>
  <si>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</si>
  <si>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</si>
  <si>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</si>
  <si>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</si>
  <si>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</si>
  <si>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</si>
  <si>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</si>
  <si>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</si>
  <si>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</si>
  <si>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</si>
  <si>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</si>
  <si>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</si>
  <si>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</si>
  <si>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</si>
  <si>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</si>
  <si>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</si>
  <si>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</si>
  <si>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</si>
  <si>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</si>
  <si>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</si>
  <si>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</si>
  <si>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</si>
  <si>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</si>
  <si>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</si>
  <si>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</si>
  <si>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</si>
  <si>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</si>
  <si>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</si>
  <si>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</si>
  <si>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</si>
  <si>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</si>
  <si>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</si>
  <si>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</si>
  <si>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</si>
  <si>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</si>
  <si>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</si>
  <si>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</si>
  <si>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</si>
  <si>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</si>
  <si>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</si>
  <si>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</si>
  <si>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</si>
  <si>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</si>
  <si>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</si>
  <si>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</si>
  <si>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</si>
  <si>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</si>
  <si>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</si>
  <si>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</si>
  <si>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</si>
  <si>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</si>
  <si>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</si>
  <si>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</si>
  <si>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</si>
  <si>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</si>
  <si>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</si>
  <si>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</si>
  <si>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</si>
  <si>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</si>
  <si>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</si>
  <si>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</si>
  <si>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</si>
  <si>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</si>
  <si>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</si>
  <si>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</si>
  <si>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</si>
  <si>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</si>
  <si>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</si>
  <si>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</si>
  <si>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</si>
  <si>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</si>
  <si>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</si>
  <si>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</si>
  <si>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</si>
  <si>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</si>
  <si>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</si>
  <si>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</si>
  <si>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</si>
  <si>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</si>
  <si>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</si>
  <si>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</si>
  <si>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</si>
  <si>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</si>
  <si>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</si>
  <si>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</si>
  <si>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</si>
  <si>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</si>
  <si>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</si>
  <si>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</si>
  <si>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</si>
  <si>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</si>
  <si>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</si>
  <si>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</si>
  <si>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</si>
  <si>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</si>
  <si>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</si>
  <si>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</si>
  <si>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</si>
  <si>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</si>
  <si>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</si>
  <si>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</si>
  <si>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</si>
  <si>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</si>
  <si>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</si>
  <si>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</si>
  <si>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</si>
  <si>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</si>
  <si>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</si>
  <si>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</si>
  <si>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</si>
  <si>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</si>
  <si>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</si>
  <si>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</si>
  <si>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</si>
  <si>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</si>
  <si>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</si>
  <si>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</si>
  <si>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</si>
  <si>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</si>
  <si>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</si>
  <si>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</si>
  <si>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</si>
  <si>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</si>
  <si>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</si>
  <si>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</si>
  <si>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</si>
  <si>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</si>
  <si>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</si>
  <si>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</si>
  <si>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</si>
  <si>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</si>
  <si>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</si>
  <si>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</si>
  <si>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</si>
  <si>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</si>
  <si>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</si>
  <si>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</si>
  <si>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</si>
  <si>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</si>
  <si>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</si>
  <si>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</si>
  <si>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</si>
  <si>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</si>
  <si>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</si>
  <si>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</si>
  <si>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</si>
  <si>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</si>
  <si>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</si>
  <si>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</si>
  <si>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</si>
  <si>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</si>
  <si>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</si>
  <si>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</si>
  <si>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</si>
  <si>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</si>
  <si>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</si>
  <si>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</si>
  <si>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</si>
  <si>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</si>
  <si>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</si>
  <si>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</si>
  <si>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</si>
  <si>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</si>
  <si>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</si>
  <si>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</si>
  <si>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</si>
  <si>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</si>
  <si>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</si>
  <si>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</si>
  <si>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</si>
  <si>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</si>
  <si>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</si>
  <si>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</si>
  <si>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</si>
  <si>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</si>
  <si>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</si>
  <si>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</si>
  <si>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</si>
  <si>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</si>
  <si>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</si>
  <si>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</si>
  <si>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</si>
  <si>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</si>
  <si>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</si>
  <si>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</si>
  <si>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</si>
  <si>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</si>
  <si>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</si>
  <si>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</si>
  <si>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</si>
  <si>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</si>
  <si>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</si>
  <si>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</si>
  <si>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</si>
  <si>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</si>
  <si>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</si>
  <si>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</si>
  <si>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</si>
  <si>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</si>
  <si>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</si>
  <si>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</si>
  <si>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</si>
  <si>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</si>
  <si>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</si>
  <si>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</si>
  <si>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</si>
  <si>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</si>
  <si>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</si>
  <si>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</si>
  <si>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</si>
  <si>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</si>
  <si>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</si>
  <si>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</si>
  <si>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</si>
  <si>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</si>
  <si>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</si>
  <si>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</si>
  <si>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</si>
  <si>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</si>
  <si>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</si>
  <si>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</si>
  <si>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</si>
  <si>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</si>
  <si>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</si>
  <si>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</si>
  <si>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</si>
  <si>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</si>
  <si>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</si>
  <si>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</si>
  <si>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</si>
  <si>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</si>
  <si>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</si>
  <si>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</si>
  <si>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</si>
  <si>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</si>
  <si>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</si>
  <si>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</si>
  <si>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</si>
  <si>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</si>
  <si>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</si>
  <si>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</si>
  <si>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</si>
  <si>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</si>
  <si>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</si>
  <si>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</si>
  <si>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</si>
  <si>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</si>
  <si>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</si>
  <si>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</si>
  <si>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</si>
  <si>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</si>
  <si>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</si>
  <si>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</si>
  <si>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</si>
  <si>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</si>
  <si>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</si>
  <si>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</si>
  <si>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</si>
  <si>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</si>
  <si>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</si>
  <si>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</si>
  <si>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</si>
  <si>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</si>
  <si>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</si>
  <si>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</si>
  <si>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</si>
  <si>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</si>
  <si>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</si>
  <si>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</si>
  <si>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</si>
  <si>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</si>
  <si>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</si>
  <si>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</si>
  <si>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</si>
  <si>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</si>
  <si>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</si>
  <si>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</si>
  <si>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</si>
  <si>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</si>
  <si>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</si>
  <si>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</si>
  <si>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</si>
  <si>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</si>
  <si>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</si>
  <si>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</si>
  <si>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</si>
  <si>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</si>
  <si>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</si>
  <si>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</si>
  <si>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</si>
  <si>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</si>
  <si>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</si>
  <si>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</si>
  <si>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</si>
  <si>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</si>
  <si>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</si>
  <si>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</si>
  <si>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</si>
  <si>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</si>
  <si>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</si>
  <si>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</si>
  <si>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</si>
  <si>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</si>
  <si>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</si>
  <si>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</si>
  <si>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</si>
  <si>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</si>
  <si>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</si>
  <si>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</si>
  <si>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</si>
  <si>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</si>
  <si>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</si>
  <si>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</si>
  <si>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</si>
  <si>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</si>
  <si>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</si>
  <si>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</si>
  <si>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</si>
  <si>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</si>
  <si>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</si>
  <si>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</si>
  <si>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</si>
  <si>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</si>
  <si>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</si>
  <si>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</si>
  <si>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</si>
  <si>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</si>
  <si>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</si>
  <si>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</si>
  <si>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</si>
  <si>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</si>
  <si>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</si>
  <si>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</si>
  <si>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</si>
  <si>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</si>
  <si>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</si>
  <si>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</si>
  <si>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</si>
  <si>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</si>
  <si>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</si>
  <si>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</si>
  <si>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</si>
  <si>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</si>
  <si>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</si>
  <si>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</si>
  <si>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</si>
  <si>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</si>
  <si>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</si>
  <si>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</si>
  <si>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</si>
  <si>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</si>
  <si>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</si>
  <si>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</si>
  <si>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</si>
  <si>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</si>
  <si>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</si>
  <si>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</si>
  <si>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</si>
  <si>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</si>
  <si>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</si>
  <si>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</si>
  <si>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</si>
  <si>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</si>
  <si>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</si>
  <si>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</si>
  <si>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</si>
  <si>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</si>
  <si>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</si>
  <si>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</si>
  <si>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</si>
  <si>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</si>
  <si>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</si>
  <si>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</si>
  <si>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</si>
  <si>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</si>
  <si>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</si>
  <si>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</si>
  <si>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</si>
  <si>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</si>
  <si>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</si>
  <si>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</si>
  <si>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</si>
  <si>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</si>
  <si>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</si>
  <si>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</si>
  <si>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</si>
  <si>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</si>
  <si>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</si>
  <si>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</si>
  <si>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</si>
  <si>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</si>
  <si>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</si>
  <si>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</si>
  <si>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</si>
  <si>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</si>
  <si>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</si>
  <si>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</si>
  <si>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</si>
  <si>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</si>
  <si>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</si>
  <si>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</si>
  <si>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</si>
  <si>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</si>
  <si>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</si>
  <si>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</si>
  <si>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</si>
  <si>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</si>
  <si>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</si>
  <si>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</si>
  <si>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</si>
  <si>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</si>
  <si>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</si>
  <si>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</si>
  <si>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</si>
  <si>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</si>
  <si>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</si>
  <si>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</si>
  <si>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</si>
  <si>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</si>
  <si>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</si>
  <si>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</si>
  <si>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</si>
  <si>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</si>
  <si>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</si>
  <si>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</si>
  <si>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</si>
  <si>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</si>
  <si>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</si>
  <si>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</si>
  <si>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</si>
  <si>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</si>
  <si>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</si>
  <si>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</si>
  <si>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</si>
  <si>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</si>
  <si>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</si>
  <si>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</si>
  <si>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</si>
  <si>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</si>
  <si>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</si>
  <si>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</si>
  <si>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</si>
  <si>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</si>
  <si>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</si>
  <si>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</si>
  <si>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</si>
  <si>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</si>
  <si>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</si>
  <si>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</si>
  <si>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</si>
  <si>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</si>
  <si>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</si>
  <si>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</si>
  <si>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</si>
  <si>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</si>
  <si>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</si>
  <si>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</si>
  <si>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</si>
  <si>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</si>
  <si>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</si>
  <si>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</si>
  <si>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</si>
  <si>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</si>
  <si>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</si>
  <si>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</si>
  <si>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</si>
  <si>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</si>
  <si>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</si>
  <si>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</si>
  <si>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</si>
  <si>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</si>
  <si>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</si>
  <si>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</si>
  <si>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</si>
  <si>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</si>
  <si>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</si>
  <si>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</si>
  <si>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</si>
  <si>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</si>
  <si>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</si>
  <si>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</si>
  <si>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</si>
  <si>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</si>
  <si>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</si>
  <si>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</si>
  <si>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</si>
  <si>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</si>
  <si>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</si>
  <si>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</si>
  <si>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</si>
  <si>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</si>
  <si>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</si>
  <si>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</si>
  <si>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</si>
  <si>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</si>
  <si>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</si>
  <si>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</si>
  <si>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</si>
  <si>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</si>
  <si>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</si>
  <si>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</si>
  <si>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</si>
  <si>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</si>
  <si>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</si>
  <si>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</si>
  <si>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</si>
  <si>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</si>
  <si>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</si>
  <si>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</si>
  <si>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</si>
  <si>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</si>
  <si>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</si>
  <si>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</si>
  <si>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</si>
  <si>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</si>
  <si>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</si>
  <si>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</si>
  <si>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</si>
  <si>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</si>
  <si>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</si>
  <si>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</si>
  <si>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</si>
  <si>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</si>
  <si>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</si>
  <si>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</si>
  <si>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</si>
  <si>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</si>
  <si>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</si>
  <si>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</si>
  <si>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</si>
  <si>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</si>
  <si>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</si>
  <si>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</si>
  <si>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</si>
  <si>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</si>
  <si>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</si>
  <si>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</si>
  <si>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</si>
  <si>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</si>
  <si>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</si>
  <si>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</si>
  <si>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</si>
  <si>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</si>
  <si>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</si>
  <si>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</si>
  <si>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</si>
  <si>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</si>
  <si>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</si>
  <si>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</si>
  <si>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</si>
  <si>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</si>
  <si>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</si>
  <si>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</si>
  <si>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</si>
  <si>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</si>
  <si>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</si>
  <si>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</si>
  <si>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</si>
  <si>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</si>
  <si>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</si>
  <si>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</si>
  <si>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</si>
  <si>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</si>
  <si>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</si>
  <si>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</si>
  <si>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</si>
  <si>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</si>
  <si>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</si>
  <si>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</si>
  <si>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</si>
  <si>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</si>
  <si>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</si>
  <si>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</si>
  <si>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</si>
  <si>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</si>
  <si>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</si>
  <si>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</si>
  <si>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</si>
  <si>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</si>
  <si>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</si>
  <si>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</si>
  <si>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</si>
  <si>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</si>
  <si>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</si>
  <si>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</si>
  <si>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</si>
  <si>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</si>
  <si>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</si>
  <si>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</si>
  <si>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</si>
  <si>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</si>
  <si>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</si>
  <si>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</si>
  <si>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</si>
  <si>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</si>
  <si>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</si>
  <si>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</si>
  <si>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</si>
  <si>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</si>
  <si>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</si>
  <si>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</si>
  <si>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</si>
  <si>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</si>
  <si>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</si>
  <si>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</si>
  <si>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</si>
  <si>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</si>
  <si>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</si>
  <si>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</si>
  <si>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</si>
  <si>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</si>
  <si>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</si>
  <si>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</si>
  <si>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</si>
  <si>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</si>
  <si>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</si>
  <si>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</si>
  <si>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</si>
  <si>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</si>
  <si>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</si>
  <si>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</si>
  <si>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</si>
  <si>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</si>
  <si>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</si>
  <si>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</si>
  <si>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</si>
  <si>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</si>
  <si>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</si>
  <si>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</si>
  <si>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</si>
  <si>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</si>
  <si>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</si>
  <si>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</si>
  <si>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</si>
  <si>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</si>
  <si>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</si>
  <si>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</si>
  <si>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</si>
  <si>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</si>
  <si>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</si>
  <si>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</si>
  <si>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</si>
  <si>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</si>
  <si>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</si>
  <si>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</si>
  <si>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</si>
  <si>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</si>
  <si>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</si>
  <si>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</si>
  <si>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</si>
  <si>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</si>
  <si>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</si>
  <si>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</si>
  <si>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</si>
  <si>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</si>
  <si>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</si>
  <si>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</si>
  <si>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</si>
  <si>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</si>
  <si>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</si>
  <si>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</si>
  <si>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</si>
  <si>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</si>
  <si>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</si>
  <si>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</si>
  <si>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</si>
  <si>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</si>
  <si>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</si>
  <si>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</si>
  <si>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</si>
  <si>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</si>
  <si>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</si>
  <si>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</si>
  <si>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</si>
  <si>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</si>
  <si>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</si>
  <si>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</si>
  <si>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</si>
  <si>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</si>
  <si>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</si>
  <si>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</si>
  <si>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</si>
  <si>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</si>
  <si>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</si>
  <si>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</si>
  <si>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</si>
  <si>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</si>
  <si>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</si>
  <si>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</si>
  <si>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</si>
  <si>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</si>
  <si>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</si>
  <si>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</si>
  <si>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</si>
  <si>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</si>
  <si>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</si>
  <si>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</si>
  <si>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</si>
  <si>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</si>
  <si>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</si>
  <si>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</si>
  <si>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</si>
  <si>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</si>
  <si>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</si>
  <si>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</si>
  <si>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</si>
  <si>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</si>
  <si>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</si>
  <si>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</si>
  <si>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</si>
  <si>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</si>
  <si>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</si>
  <si>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</si>
  <si>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</si>
  <si>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</si>
  <si>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</si>
  <si>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</si>
  <si>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</si>
  <si>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</si>
  <si>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</si>
  <si>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</si>
  <si>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</si>
  <si>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</si>
  <si>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</si>
  <si>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</si>
  <si>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</si>
  <si>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</si>
  <si>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</si>
  <si>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</si>
  <si>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</si>
  <si>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</si>
  <si>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</si>
  <si>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</si>
  <si>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</si>
  <si>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</si>
  <si>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</si>
  <si>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</si>
  <si>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</si>
  <si>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</si>
  <si>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</si>
  <si>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</si>
  <si>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</si>
  <si>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</si>
  <si>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</si>
  <si>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</si>
  <si>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</si>
  <si>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</si>
  <si>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</si>
  <si>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</si>
  <si>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</si>
  <si>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</si>
  <si>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</si>
  <si>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</si>
  <si>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</si>
  <si>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</si>
  <si>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</si>
  <si>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</si>
  <si>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</si>
  <si>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</si>
  <si>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</si>
  <si>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</si>
  <si>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</si>
  <si>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</si>
  <si>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</si>
  <si>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</si>
  <si>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</si>
  <si>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</si>
  <si>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</si>
  <si>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</si>
  <si>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</si>
  <si>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</si>
  <si>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</si>
  <si>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</si>
  <si>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</si>
  <si>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</si>
  <si>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</si>
  <si>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</si>
  <si>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</si>
  <si>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</si>
  <si>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</si>
  <si>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</si>
  <si>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</si>
  <si>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</si>
  <si>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</si>
  <si>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</si>
  <si>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</si>
  <si>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</si>
  <si>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</si>
  <si>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</si>
  <si>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</si>
  <si>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</si>
  <si>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</si>
  <si>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</si>
  <si>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</si>
  <si>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</si>
  <si>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</si>
  <si>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</si>
  <si>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</si>
  <si>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</si>
  <si>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</si>
  <si>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</si>
  <si>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</si>
  <si>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</si>
  <si>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</si>
  <si>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</si>
  <si>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</si>
  <si>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</si>
  <si>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</si>
  <si>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</si>
  <si>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</si>
  <si>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</si>
  <si>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</si>
  <si>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</si>
  <si>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</si>
  <si>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</si>
  <si>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</si>
  <si>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</si>
  <si>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</si>
  <si>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</si>
  <si>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</si>
  <si>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</si>
  <si>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</si>
  <si>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</si>
  <si>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</si>
  <si>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</si>
  <si>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</si>
  <si>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</si>
  <si>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</si>
  <si>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</si>
  <si>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</si>
  <si>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</si>
  <si>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</si>
  <si>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</si>
  <si>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</si>
  <si>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</si>
  <si>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</si>
  <si>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</si>
  <si>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</si>
  <si>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</si>
  <si>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</si>
  <si>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</si>
  <si>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</si>
  <si>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</si>
  <si>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</si>
  <si>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</si>
  <si>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</si>
  <si>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</si>
  <si>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</si>
  <si>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</si>
  <si>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</si>
  <si>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</si>
  <si>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</si>
  <si>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</si>
  <si>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</si>
  <si>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</si>
  <si>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</si>
  <si>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</si>
  <si>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</si>
  <si>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</si>
  <si>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</si>
  <si>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</si>
  <si>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</si>
  <si>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</si>
  <si>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</si>
  <si>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</si>
  <si>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</si>
  <si>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</si>
  <si>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</si>
  <si>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</si>
  <si>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</si>
  <si>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</si>
  <si>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</si>
  <si>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</si>
  <si>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</si>
  <si>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</si>
  <si>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</si>
  <si>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</si>
  <si>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</si>
  <si>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</si>
  <si>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</si>
  <si>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</si>
  <si>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</si>
  <si>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</si>
  <si>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</si>
  <si>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</si>
  <si>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</si>
  <si>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</si>
  <si>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</si>
  <si>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</si>
  <si>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</si>
  <si>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</si>
  <si>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</si>
  <si>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</si>
  <si>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</si>
  <si>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</si>
  <si>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</si>
  <si>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</si>
  <si>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</si>
  <si>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</si>
  <si>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</si>
  <si>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</si>
  <si>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</si>
  <si>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</si>
  <si>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</si>
  <si>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</si>
  <si>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</si>
  <si>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</si>
  <si>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</si>
  <si>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</si>
  <si>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</si>
  <si>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</si>
  <si>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</si>
  <si>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</si>
  <si>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</si>
  <si>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</si>
  <si>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</si>
  <si>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</si>
  <si>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</si>
  <si>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</si>
  <si>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</si>
  <si>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</si>
  <si>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</si>
  <si>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</si>
  <si>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</si>
  <si>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</si>
  <si>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</si>
  <si>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</si>
  <si>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</si>
  <si>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</si>
  <si>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</si>
  <si>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</si>
  <si>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</si>
  <si>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</si>
  <si>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</si>
  <si>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</si>
  <si>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</si>
  <si>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</si>
  <si>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</si>
  <si>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</si>
  <si>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</si>
  <si>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</si>
  <si>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</si>
  <si>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</si>
  <si>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</si>
  <si>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</si>
  <si>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</si>
  <si>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</si>
  <si>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</si>
  <si>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</si>
  <si>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</si>
  <si>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</si>
  <si>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</si>
  <si>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</si>
  <si>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</si>
  <si>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</si>
  <si>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</si>
  <si>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</si>
  <si>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</si>
  <si>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</si>
  <si>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</si>
  <si>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</si>
  <si>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</si>
  <si>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</si>
  <si>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</si>
  <si>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</si>
  <si>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</si>
  <si>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</si>
  <si>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</si>
  <si>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</si>
  <si>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</si>
  <si>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</si>
  <si>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</si>
  <si>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</si>
  <si>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</si>
  <si>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</si>
  <si>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</si>
  <si>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</si>
  <si>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</si>
  <si>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</si>
  <si>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</si>
  <si>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</si>
  <si>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</si>
  <si>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</si>
  <si>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</si>
  <si>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</si>
  <si>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</si>
  <si>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</si>
  <si>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</si>
  <si>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</si>
  <si>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</si>
  <si>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</si>
  <si>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</si>
  <si>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</si>
  <si>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</si>
  <si>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</si>
  <si>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</si>
  <si>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</si>
  <si>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</si>
  <si>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</si>
  <si>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</si>
  <si>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</si>
  <si>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</si>
  <si>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</si>
  <si>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</si>
  <si>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</si>
  <si>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</si>
  <si>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</si>
  <si>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</si>
  <si>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</si>
  <si>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</si>
  <si>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</si>
  <si>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</si>
  <si>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</si>
  <si>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</si>
  <si>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</si>
  <si>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</si>
  <si>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</si>
  <si>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</si>
  <si>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</si>
  <si>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</si>
  <si>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</si>
  <si>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</si>
  <si>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</si>
  <si>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</si>
  <si>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</si>
  <si>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</si>
  <si>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</si>
  <si>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</si>
  <si>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</si>
  <si>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</si>
  <si>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</si>
  <si>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</si>
  <si>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</si>
  <si>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</si>
  <si>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</si>
  <si>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</si>
  <si>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</si>
  <si>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</si>
  <si>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</si>
  <si>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</si>
  <si>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</si>
  <si>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</si>
  <si>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</si>
  <si>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</si>
  <si>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</si>
  <si>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</si>
  <si>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</si>
  <si>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</si>
  <si>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</si>
  <si>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</si>
  <si>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</si>
  <si>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</si>
  <si>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</si>
  <si>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</si>
  <si>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</si>
  <si>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</si>
  <si>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</si>
  <si>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</si>
  <si>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</si>
  <si>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</si>
  <si>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</si>
  <si>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</si>
  <si>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</si>
  <si>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</si>
  <si>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</si>
  <si>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</si>
  <si>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</si>
  <si>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</si>
  <si>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</si>
  <si>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</si>
  <si>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</si>
  <si>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</si>
  <si>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</si>
  <si>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</si>
  <si>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</si>
  <si>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</si>
  <si>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</si>
  <si>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</si>
  <si>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</si>
  <si>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</si>
  <si>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</si>
  <si>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</si>
  <si>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</si>
  <si>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</si>
  <si>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</si>
  <si>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</si>
  <si>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</si>
  <si>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</si>
  <si>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</si>
  <si>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</si>
  <si>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</si>
  <si>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</si>
  <si>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</si>
  <si>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</si>
  <si>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</si>
  <si>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</si>
  <si>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</si>
  <si>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</si>
  <si>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</si>
  <si>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</si>
  <si>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</si>
  <si>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</si>
  <si>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</si>
  <si>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</si>
  <si>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</si>
  <si>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</si>
  <si>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</si>
  <si>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</si>
  <si>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</si>
  <si>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</si>
  <si>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</si>
  <si>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</si>
  <si>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</si>
  <si>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</si>
  <si>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</si>
  <si>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</si>
  <si>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</si>
  <si>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</si>
  <si>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</si>
  <si>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</si>
  <si>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</si>
  <si>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</si>
  <si>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</si>
  <si>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</si>
  <si>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</si>
  <si>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</si>
  <si>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</si>
  <si>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</si>
  <si>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</si>
  <si>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</si>
  <si>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</si>
  <si>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</si>
  <si>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</si>
  <si>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</si>
  <si>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</si>
  <si>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</si>
  <si>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</si>
  <si>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</si>
  <si>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</si>
  <si>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</si>
  <si>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</si>
  <si>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</si>
  <si>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</si>
  <si>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</si>
  <si>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</si>
  <si>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</si>
  <si>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</si>
  <si>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</si>
  <si>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</si>
  <si>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</si>
  <si>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</si>
  <si>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</si>
  <si>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</si>
  <si>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</si>
  <si>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</si>
  <si>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</si>
  <si>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</si>
  <si>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</si>
  <si>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</si>
  <si>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</si>
  <si>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</si>
  <si>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</si>
  <si>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</si>
  <si>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</si>
  <si>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</si>
  <si>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</si>
  <si>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</si>
  <si>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</si>
  <si>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</si>
  <si>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</si>
  <si>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</si>
  <si>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</si>
  <si>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</si>
  <si>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</si>
  <si>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</si>
  <si>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</si>
  <si>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</si>
  <si>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</si>
  <si>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</si>
  <si>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</si>
  <si>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</si>
  <si>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</si>
  <si>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</si>
  <si>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</si>
  <si>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</si>
  <si>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</si>
  <si>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</si>
  <si>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</si>
  <si>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</si>
  <si>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</si>
  <si>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</si>
  <si>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</si>
  <si>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</si>
  <si>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</si>
  <si>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</si>
  <si>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</si>
  <si>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</si>
  <si>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</si>
  <si>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</si>
  <si>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</si>
  <si>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</si>
  <si>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</si>
  <si>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</si>
  <si>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</si>
  <si>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</si>
  <si>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</si>
  <si>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</si>
  <si>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</si>
  <si>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</si>
  <si>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</si>
  <si>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</si>
  <si>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</si>
  <si>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</si>
  <si>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</si>
  <si>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</si>
  <si>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</si>
  <si>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</si>
  <si>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</si>
  <si>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</si>
  <si>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</si>
  <si>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</si>
  <si>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</si>
  <si>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</si>
  <si>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</si>
  <si>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</si>
  <si>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</si>
  <si>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</si>
  <si>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</si>
  <si>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</si>
  <si>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</si>
  <si>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</si>
  <si>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</si>
  <si>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</si>
  <si>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</si>
  <si>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</si>
  <si>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</si>
  <si>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</si>
  <si>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</si>
  <si>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</si>
  <si>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</si>
  <si>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</si>
  <si>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</si>
  <si>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</si>
  <si>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</si>
  <si>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</si>
  <si>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</si>
  <si>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</si>
  <si>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</si>
  <si>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</si>
  <si>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</si>
  <si>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</si>
  <si>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</si>
  <si>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</si>
  <si>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</si>
  <si>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</si>
  <si>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</si>
  <si>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</si>
  <si>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</si>
  <si>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</si>
  <si>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</si>
  <si>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</si>
  <si>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</si>
  <si>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</si>
  <si>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</si>
  <si>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</si>
  <si>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</si>
  <si>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</si>
  <si>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</si>
  <si>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</si>
  <si>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</si>
  <si>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</si>
  <si>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</si>
  <si>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</si>
  <si>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</si>
  <si>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</si>
  <si>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</si>
  <si>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</si>
  <si>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</si>
  <si>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</si>
  <si>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</si>
  <si>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</si>
  <si>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</si>
  <si>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</si>
  <si>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</si>
  <si>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</si>
  <si>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</si>
  <si>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</si>
  <si>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</si>
  <si>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</si>
  <si>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</si>
  <si>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</si>
  <si>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</si>
  <si>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</si>
  <si>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</si>
  <si>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</si>
  <si>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</si>
  <si>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</si>
  <si>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</si>
  <si>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</si>
  <si>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</si>
  <si>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</si>
  <si>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</si>
  <si>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</si>
  <si>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</si>
  <si>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</si>
  <si>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</si>
  <si>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</si>
  <si>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</si>
  <si>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</si>
  <si>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</si>
  <si>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</si>
  <si>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</si>
  <si>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</si>
  <si>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</si>
  <si>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</si>
  <si>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</si>
  <si>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</si>
  <si>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</si>
  <si>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</si>
  <si>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</si>
  <si>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</si>
  <si>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</si>
  <si>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</si>
  <si>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</si>
  <si>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</si>
  <si>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</si>
  <si>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</si>
  <si>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</si>
  <si>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</si>
  <si>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</si>
  <si>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</si>
  <si>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</si>
  <si>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</si>
  <si>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</si>
  <si>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</si>
  <si>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</si>
  <si>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</si>
  <si>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</si>
  <si>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</si>
  <si>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</si>
  <si>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</si>
  <si>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</si>
  <si>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</si>
  <si>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</si>
  <si>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</si>
  <si>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</si>
  <si>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</si>
  <si>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</si>
  <si>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</si>
  <si>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</si>
  <si>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</si>
  <si>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</si>
  <si>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</si>
  <si>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</si>
  <si>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</si>
  <si>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</si>
  <si>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</si>
  <si>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</si>
  <si>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</si>
  <si>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</si>
  <si>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</si>
  <si>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</si>
  <si>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</si>
  <si>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</si>
  <si>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</si>
  <si>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</si>
  <si>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</si>
  <si>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</si>
  <si>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</si>
  <si>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</si>
  <si>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</si>
  <si>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</si>
  <si>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</si>
  <si>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</si>
  <si>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</si>
  <si>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</si>
  <si>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</si>
  <si>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</si>
  <si>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</si>
  <si>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</si>
  <si>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</si>
  <si>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</si>
  <si>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</si>
  <si>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</si>
  <si>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</si>
  <si>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</si>
  <si>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</si>
  <si>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</si>
  <si>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</si>
  <si>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</si>
  <si>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</si>
  <si>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</si>
  <si>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</si>
  <si>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</si>
  <si>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</si>
  <si>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</si>
  <si>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</si>
  <si>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</si>
  <si>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</si>
  <si>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</si>
  <si>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</si>
  <si>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</si>
  <si>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</si>
  <si>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</si>
  <si>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</si>
  <si>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</si>
  <si>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</si>
  <si>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</si>
  <si>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</si>
  <si>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</si>
  <si>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</si>
  <si>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</si>
  <si>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</si>
  <si>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</si>
  <si>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</si>
  <si>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</si>
  <si>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</si>
  <si>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</si>
  <si>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</si>
  <si>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</si>
  <si>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</si>
  <si>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</si>
  <si>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</si>
  <si>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</si>
  <si>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</si>
  <si>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</si>
  <si>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</si>
  <si>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</si>
  <si>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</si>
  <si>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</si>
  <si>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</si>
  <si>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</si>
  <si>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</si>
  <si>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</si>
  <si>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</si>
  <si>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</si>
  <si>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</si>
  <si>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</si>
  <si>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</si>
  <si>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</si>
  <si>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</si>
  <si>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</si>
  <si>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</si>
  <si>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</si>
  <si>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</si>
  <si>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</si>
  <si>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</si>
  <si>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</si>
  <si>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</si>
  <si>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</si>
  <si>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</si>
  <si>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</si>
  <si>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</si>
  <si>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</si>
  <si>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</si>
  <si>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</si>
  <si>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</si>
  <si>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</si>
  <si>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</si>
  <si>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</si>
  <si>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</si>
  <si>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</si>
  <si>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</si>
  <si>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</si>
  <si>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</si>
  <si>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</si>
  <si>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</si>
  <si>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</si>
  <si>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</si>
  <si>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</si>
  <si>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</si>
  <si>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</si>
  <si>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</si>
  <si>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</si>
  <si>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</si>
  <si>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</si>
  <si>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</si>
  <si>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</si>
  <si>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</si>
  <si>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</si>
  <si>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</si>
  <si>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</si>
  <si>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</si>
  <si>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</si>
  <si>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</si>
  <si>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</si>
  <si>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</si>
  <si>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</si>
  <si>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</si>
  <si>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</si>
  <si>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</si>
  <si>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</si>
  <si>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</si>
  <si>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</si>
  <si>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</si>
  <si>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</si>
  <si>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</si>
  <si>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</si>
  <si>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</si>
  <si>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</si>
  <si>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</si>
  <si>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</si>
  <si>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</si>
  <si>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</si>
  <si>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</si>
  <si>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</si>
  <si>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</si>
  <si>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</si>
  <si>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</si>
  <si>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</si>
  <si>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</si>
  <si>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</si>
  <si>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</si>
  <si>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</si>
  <si>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</si>
  <si>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</si>
  <si>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</si>
  <si>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</si>
  <si>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</si>
  <si>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</si>
  <si>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</si>
  <si>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</si>
  <si>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</si>
  <si>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</si>
  <si>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</si>
  <si>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</si>
  <si>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</si>
  <si>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</si>
  <si>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</si>
  <si>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</si>
  <si>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</si>
  <si>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</si>
  <si>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</si>
  <si>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</si>
  <si>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</si>
  <si>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</si>
  <si>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</si>
  <si>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</si>
  <si>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</si>
  <si>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</si>
  <si>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</si>
  <si>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</si>
  <si>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</si>
  <si>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</si>
  <si>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</si>
  <si>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</si>
  <si>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</si>
  <si>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</si>
  <si>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</si>
  <si>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</si>
  <si>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</si>
  <si>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</si>
  <si>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</si>
  <si>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</si>
  <si>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</si>
  <si>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</si>
  <si>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</si>
  <si>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</si>
  <si>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</si>
  <si>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</si>
  <si>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</si>
  <si>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</si>
  <si>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</si>
  <si>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</si>
  <si>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</si>
  <si>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</si>
  <si>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</si>
  <si>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</si>
  <si>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</si>
  <si>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</si>
  <si>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</si>
  <si>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</si>
  <si>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</si>
  <si>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</si>
  <si>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</si>
  <si>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</si>
  <si>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</si>
  <si>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</si>
  <si>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</si>
  <si>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</si>
  <si>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</si>
  <si>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</si>
  <si>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</si>
  <si>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</si>
  <si>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</si>
  <si>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</si>
  <si>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</si>
  <si>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</si>
  <si>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</si>
  <si>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</si>
  <si>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</si>
  <si>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</si>
  <si>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</si>
  <si>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</si>
  <si>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</si>
  <si>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</si>
  <si>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</si>
  <si>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</si>
  <si>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</si>
  <si>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</si>
  <si>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</si>
  <si>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</si>
  <si>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</si>
  <si>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</si>
  <si>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</si>
  <si>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</si>
  <si>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</si>
  <si>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</si>
  <si>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</si>
  <si>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</si>
  <si>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</si>
  <si>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</si>
  <si>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</si>
  <si>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</si>
  <si>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</si>
  <si>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</si>
  <si>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</si>
  <si>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</si>
  <si>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</si>
  <si>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</si>
  <si>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</si>
  <si>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</si>
  <si>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</si>
  <si>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</si>
  <si>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</si>
  <si>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</si>
  <si>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</si>
  <si>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</si>
  <si>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</si>
  <si>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</si>
  <si>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</si>
  <si>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</si>
  <si>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</si>
  <si>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</si>
  <si>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</si>
  <si>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</si>
  <si>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</si>
  <si>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</si>
  <si>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</si>
  <si>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</si>
  <si>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</si>
  <si>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</si>
  <si>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</si>
  <si>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</si>
  <si>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</si>
  <si>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</si>
  <si>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</si>
  <si>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</si>
  <si>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</si>
  <si>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</si>
  <si>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</si>
  <si>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</si>
  <si>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</si>
  <si>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</si>
  <si>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</si>
  <si>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</si>
  <si>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</si>
  <si>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</si>
  <si>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</si>
  <si>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</si>
  <si>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</si>
  <si>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</si>
  <si>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</si>
  <si>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</si>
  <si>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</si>
  <si>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</si>
  <si>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</si>
  <si>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</si>
  <si>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</si>
  <si>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</si>
  <si>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</si>
  <si>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</si>
  <si>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</si>
  <si>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</si>
  <si>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</si>
  <si>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</si>
  <si>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</si>
  <si>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</si>
  <si>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</si>
  <si>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</si>
  <si>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</si>
  <si>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</si>
  <si>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</si>
  <si>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</si>
  <si>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</si>
  <si>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</si>
  <si>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</si>
  <si>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</si>
  <si>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</si>
  <si>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</si>
  <si>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</si>
  <si>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</si>
  <si>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</si>
  <si>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</si>
  <si>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</si>
  <si>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</si>
  <si>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</si>
  <si>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</si>
  <si>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</si>
  <si>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</si>
  <si>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</si>
  <si>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</si>
  <si>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</si>
  <si>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</si>
  <si>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</si>
  <si>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</si>
  <si>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</si>
  <si>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</si>
  <si>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</si>
  <si>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</si>
  <si>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</si>
  <si>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</si>
  <si>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</si>
  <si>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</si>
  <si>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</si>
  <si>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</si>
  <si>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</si>
  <si>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</si>
  <si>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</si>
  <si>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</si>
  <si>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</si>
  <si>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</si>
  <si>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</si>
  <si>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</si>
  <si>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</si>
  <si>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</si>
  <si>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</si>
  <si>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</si>
  <si>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</si>
  <si>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</si>
  <si>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</si>
  <si>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</si>
  <si>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</si>
  <si>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</si>
  <si>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</si>
  <si>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</si>
  <si>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</si>
  <si>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</si>
  <si>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</si>
  <si>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</si>
  <si>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</si>
  <si>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</si>
  <si>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</si>
  <si>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</si>
  <si>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</si>
  <si>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</si>
  <si>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</si>
  <si>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</si>
  <si>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</si>
  <si>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</si>
  <si>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</si>
  <si>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</si>
  <si>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</si>
  <si>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</si>
  <si>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</si>
  <si>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</si>
  <si>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</si>
  <si>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</si>
  <si>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</si>
  <si>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</si>
  <si>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</si>
  <si>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</si>
  <si>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</si>
  <si>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</si>
  <si>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</si>
  <si>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</si>
  <si>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</si>
  <si>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</si>
  <si>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</si>
  <si>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</si>
  <si>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</si>
  <si>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</si>
  <si>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</si>
  <si>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</si>
  <si>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</si>
  <si>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</si>
  <si>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</si>
  <si>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</si>
  <si>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</si>
  <si>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</si>
  <si>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</si>
  <si>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</si>
  <si>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</si>
  <si>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</si>
  <si>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</si>
  <si>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</si>
  <si>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</si>
  <si>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</si>
  <si>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</si>
  <si>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</si>
  <si>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</si>
  <si>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</si>
  <si>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</si>
  <si>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</si>
  <si>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</si>
  <si>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</si>
  <si>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</si>
  <si>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</si>
  <si>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</si>
  <si>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</si>
  <si>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</si>
  <si>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</si>
  <si>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</si>
  <si>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</si>
  <si>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</si>
  <si>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</si>
  <si>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</si>
  <si>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</si>
  <si>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</si>
  <si>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</si>
  <si>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</si>
  <si>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</si>
  <si>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</si>
  <si>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</si>
  <si>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</si>
  <si>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</si>
  <si>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</si>
  <si>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</si>
  <si>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</si>
  <si>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</si>
  <si>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</si>
  <si>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</si>
  <si>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</si>
  <si>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</si>
  <si>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</si>
  <si>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</si>
  <si>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</si>
  <si>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</si>
  <si>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</si>
  <si>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</si>
  <si>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</si>
  <si>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</si>
  <si>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</si>
  <si>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</si>
  <si>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</si>
  <si>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</si>
  <si>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</si>
  <si>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</si>
  <si>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</si>
  <si>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</si>
  <si>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</si>
  <si>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</si>
  <si>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</si>
  <si>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</si>
  <si>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</si>
  <si>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</si>
  <si>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</si>
  <si>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</si>
  <si>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</si>
  <si>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</si>
  <si>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</si>
  <si>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</si>
  <si>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</si>
  <si>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</si>
  <si>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</si>
  <si>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</si>
  <si>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</si>
  <si>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</si>
  <si>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</si>
  <si>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</si>
  <si>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</si>
  <si>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</si>
  <si>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</si>
  <si>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</si>
  <si>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</si>
  <si>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</si>
  <si>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</si>
  <si>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</si>
  <si>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</si>
  <si>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</si>
  <si>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</si>
  <si>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</si>
  <si>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</si>
  <si>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</si>
  <si>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</si>
  <si>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</si>
  <si>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</si>
  <si>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</si>
  <si>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</si>
  <si>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</si>
  <si>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</si>
  <si>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</si>
  <si>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</si>
  <si>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</si>
  <si>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</si>
  <si>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</si>
  <si>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</si>
  <si>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</si>
  <si>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</si>
  <si>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</si>
  <si>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</si>
  <si>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</si>
  <si>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</si>
  <si>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</si>
  <si>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</si>
  <si>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</si>
  <si>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</si>
  <si>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</si>
  <si>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</si>
  <si>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</si>
  <si>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</si>
  <si>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</si>
  <si>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</si>
  <si>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</si>
  <si>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</si>
  <si>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</si>
  <si>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</si>
  <si>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</si>
  <si>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</si>
  <si>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</si>
  <si>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</si>
  <si>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</si>
  <si>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</si>
  <si>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</si>
  <si>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</si>
  <si>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</si>
  <si>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</si>
  <si>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</si>
  <si>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</si>
  <si>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</si>
  <si>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</si>
  <si>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</si>
  <si>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</si>
  <si>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</si>
  <si>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</si>
  <si>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</si>
  <si>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</si>
  <si>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</si>
  <si>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</si>
  <si>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</si>
  <si>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</si>
  <si>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</si>
  <si>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</si>
  <si>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</si>
  <si>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</si>
  <si>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</si>
  <si>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</si>
  <si>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</si>
  <si>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</si>
  <si>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</si>
  <si>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</si>
  <si>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</si>
  <si>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</si>
  <si>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</si>
  <si>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</si>
  <si>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</si>
  <si>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</si>
  <si>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</si>
  <si>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</si>
  <si>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</si>
  <si>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</si>
  <si>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</si>
  <si>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</si>
  <si>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</si>
  <si>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</si>
  <si>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</si>
  <si>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</si>
  <si>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</si>
  <si>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</si>
  <si>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</si>
  <si>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</si>
  <si>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</si>
  <si>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</si>
  <si>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</si>
  <si>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</si>
  <si>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</si>
  <si>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</si>
  <si>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</si>
  <si>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</si>
  <si>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</si>
  <si>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</si>
  <si>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</si>
  <si>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</si>
  <si>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</si>
  <si>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</si>
  <si>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</si>
  <si>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</si>
  <si>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</si>
  <si>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</si>
  <si>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</si>
  <si>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</si>
  <si>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</si>
  <si>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</si>
  <si>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</si>
  <si>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</si>
  <si>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</si>
  <si>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</si>
  <si>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</si>
  <si>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</si>
  <si>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</si>
  <si>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</si>
  <si>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</si>
  <si>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</si>
  <si>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</si>
  <si>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</si>
  <si>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</si>
  <si>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</si>
  <si>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</si>
  <si>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</si>
  <si>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</si>
  <si>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</si>
  <si>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</si>
  <si>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</si>
  <si>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</si>
  <si>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</si>
  <si>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</si>
  <si>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</si>
  <si>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</si>
  <si>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</si>
  <si>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</si>
  <si>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</si>
  <si>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</si>
  <si>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</si>
  <si>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</si>
  <si>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</si>
  <si>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</si>
  <si>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</si>
  <si>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</si>
  <si>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</si>
  <si>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</si>
  <si>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</si>
  <si>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</si>
  <si>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</si>
  <si>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</si>
  <si>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</si>
  <si>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</si>
  <si>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</si>
  <si>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</si>
  <si>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</si>
  <si>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</si>
  <si>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</si>
  <si>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</si>
  <si>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</si>
  <si>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</si>
  <si>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</si>
  <si>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</si>
  <si>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</si>
  <si>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</si>
  <si>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</si>
  <si>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</si>
  <si>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</si>
  <si>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</si>
  <si>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</si>
  <si>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</si>
  <si>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</si>
  <si>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</si>
  <si>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</si>
  <si>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</si>
  <si>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</si>
  <si>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</si>
  <si>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</si>
  <si>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</si>
  <si>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</si>
  <si>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</si>
  <si>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</si>
  <si>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</si>
  <si>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</si>
  <si>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</si>
  <si>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</si>
  <si>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</si>
  <si>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</si>
  <si>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</si>
  <si>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</si>
  <si>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</si>
  <si>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</si>
  <si>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</si>
  <si>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</si>
  <si>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</si>
  <si>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</si>
  <si>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</si>
  <si>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</si>
  <si>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</si>
  <si>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</si>
  <si>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</si>
  <si>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</si>
  <si>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</si>
  <si>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</si>
  <si>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</si>
  <si>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</si>
  <si>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</si>
  <si>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</si>
  <si>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</si>
  <si>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</si>
  <si>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</si>
  <si>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</si>
  <si>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</si>
  <si>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</si>
  <si>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</si>
  <si>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</si>
  <si>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</si>
  <si>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</si>
  <si>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</si>
  <si>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</si>
  <si>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</si>
  <si>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</si>
  <si>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</si>
  <si>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</si>
  <si>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</si>
  <si>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</si>
  <si>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</si>
  <si>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</si>
  <si>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</si>
  <si>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</si>
  <si>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</si>
  <si>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</si>
  <si>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</si>
  <si>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</si>
  <si>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</si>
  <si>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</si>
  <si>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</si>
  <si>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</si>
  <si>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</si>
  <si>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</si>
  <si>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</si>
  <si>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</si>
  <si>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</si>
  <si>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</si>
  <si>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</si>
  <si>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</si>
  <si>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</si>
  <si>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</si>
  <si>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</si>
  <si>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</si>
  <si>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</si>
  <si>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</si>
  <si>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</si>
  <si>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</si>
  <si>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</si>
  <si>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</si>
  <si>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</si>
  <si>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</si>
  <si>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</si>
  <si>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</si>
  <si>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</si>
  <si>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</si>
  <si>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</si>
  <si>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</si>
  <si>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</si>
  <si>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</si>
  <si>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</si>
  <si>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</si>
  <si>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</si>
  <si>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</si>
  <si>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</si>
  <si>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</si>
  <si>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</si>
  <si>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</si>
  <si>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</si>
  <si>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</si>
  <si>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</si>
  <si>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</si>
  <si>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</si>
  <si>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</si>
  <si>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</si>
  <si>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</si>
  <si>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</si>
  <si>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</si>
  <si>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</si>
  <si>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</si>
  <si>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</si>
  <si>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</si>
  <si>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</si>
  <si>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</si>
  <si>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</si>
  <si>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</si>
  <si>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</si>
  <si>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</si>
  <si>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</si>
  <si>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</si>
  <si>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</si>
  <si>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</si>
  <si>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</si>
  <si>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</si>
  <si>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</si>
  <si>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</si>
  <si>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</si>
  <si>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</si>
  <si>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</si>
  <si>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</si>
  <si>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</si>
  <si>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</si>
  <si>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</si>
  <si>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</si>
  <si>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</si>
  <si>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</si>
  <si>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</si>
  <si>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</si>
  <si>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</si>
  <si>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</si>
  <si>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</si>
  <si>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</si>
  <si>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</si>
  <si>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</si>
  <si>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</si>
  <si>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</si>
  <si>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</si>
  <si>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</si>
  <si>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</si>
  <si>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</si>
  <si>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</si>
  <si>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</si>
  <si>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</si>
  <si>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</si>
  <si>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</si>
  <si>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</si>
  <si>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</si>
  <si>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</si>
  <si>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</si>
  <si>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</si>
  <si>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</si>
  <si>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</si>
  <si>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</si>
  <si>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</si>
  <si>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</si>
  <si>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</si>
  <si>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</si>
  <si>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</si>
  <si>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</si>
  <si>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</si>
  <si>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</si>
  <si>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</si>
  <si>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</si>
  <si>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</si>
  <si>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</si>
  <si>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</si>
  <si>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</si>
  <si>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</si>
  <si>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</si>
  <si>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</si>
  <si>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</si>
  <si>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</si>
  <si>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</si>
  <si>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</si>
  <si>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</si>
  <si>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</si>
  <si>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</si>
  <si>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</si>
  <si>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</si>
  <si>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</si>
  <si>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</si>
  <si>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</si>
  <si>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</si>
  <si>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</si>
  <si>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</si>
  <si>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</si>
  <si>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</si>
  <si>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</si>
  <si>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</si>
  <si>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</si>
  <si>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</si>
  <si>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</si>
  <si>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</si>
  <si>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</si>
  <si>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</si>
  <si>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</si>
  <si>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</si>
  <si>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</si>
  <si>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</si>
  <si>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</si>
  <si>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</si>
  <si>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</si>
  <si>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</si>
  <si>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</si>
  <si>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</si>
  <si>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</si>
  <si>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</si>
  <si>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</si>
  <si>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</si>
  <si>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</si>
  <si>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</si>
  <si>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</si>
  <si>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</si>
  <si>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</si>
  <si>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</si>
  <si>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</si>
  <si>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</si>
  <si>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</si>
  <si>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</si>
  <si>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</si>
  <si>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</si>
  <si>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</si>
  <si>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</si>
  <si>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</si>
  <si>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</si>
  <si>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</si>
  <si>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</si>
  <si>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</si>
  <si>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</si>
  <si>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</si>
  <si>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</si>
  <si>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</si>
  <si>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</si>
  <si>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</si>
  <si>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</si>
  <si>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</si>
  <si>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</si>
  <si>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</si>
  <si>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</si>
  <si>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</si>
  <si>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</si>
  <si>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</si>
  <si>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</si>
  <si>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</si>
  <si>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</si>
  <si>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</si>
  <si>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</si>
  <si>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</si>
  <si>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</si>
  <si>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</si>
  <si>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</si>
  <si>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</si>
  <si>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</si>
  <si>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</si>
  <si>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</si>
  <si>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</si>
  <si>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</si>
  <si>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</si>
  <si>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</si>
  <si>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</si>
  <si>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</si>
  <si>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</si>
  <si>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</si>
  <si>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</si>
  <si>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</si>
  <si>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</si>
  <si>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</si>
  <si>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</si>
  <si>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</si>
  <si>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</si>
  <si>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</si>
  <si>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</si>
  <si>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</si>
  <si>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</si>
  <si>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</si>
  <si>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</si>
  <si>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</si>
  <si>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</si>
  <si>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</si>
  <si>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</si>
  <si>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</si>
  <si>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</si>
  <si>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</si>
  <si>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</si>
  <si>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</si>
  <si>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</si>
  <si>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</si>
  <si>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</si>
  <si>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</si>
  <si>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</si>
  <si>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</si>
  <si>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</si>
  <si>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</si>
  <si>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</si>
  <si>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</si>
  <si>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</si>
  <si>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</si>
  <si>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</si>
  <si>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</si>
  <si>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</si>
  <si>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</si>
  <si>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</si>
  <si>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</si>
  <si>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</si>
  <si>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</si>
  <si>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</si>
  <si>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</si>
  <si>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</si>
  <si>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</si>
  <si>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</si>
  <si>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</si>
  <si>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</si>
  <si>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</si>
  <si>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</si>
  <si>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</si>
  <si>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</si>
  <si>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</si>
  <si>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</si>
  <si>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</si>
  <si>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</si>
  <si>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</si>
  <si>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</si>
  <si>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</si>
  <si>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</si>
  <si>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</si>
  <si>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</si>
  <si>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</si>
  <si>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</si>
  <si>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</si>
  <si>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</si>
  <si>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</si>
  <si>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</si>
  <si>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</si>
  <si>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</si>
  <si>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</si>
  <si>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</si>
  <si>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</si>
  <si>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</si>
  <si>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</si>
  <si>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</si>
  <si>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</si>
  <si>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</si>
  <si>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</si>
  <si>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</si>
  <si>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</si>
  <si>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</si>
  <si>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</si>
  <si>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</si>
  <si>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</si>
  <si>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</si>
  <si>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</si>
  <si>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</si>
  <si>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</si>
  <si>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</si>
  <si>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</si>
  <si>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</si>
  <si>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</si>
  <si>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</si>
  <si>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</si>
  <si>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</si>
  <si>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</si>
  <si>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</si>
  <si>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</si>
  <si>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</si>
  <si>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</si>
  <si>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</si>
  <si>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</si>
  <si>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</si>
  <si>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</si>
  <si>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</si>
  <si>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</si>
  <si>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</si>
  <si>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</si>
  <si>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</si>
  <si>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</si>
  <si>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</si>
  <si>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</si>
  <si>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</si>
  <si>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</si>
  <si>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</si>
  <si>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</si>
  <si>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</si>
  <si>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</si>
  <si>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</si>
  <si>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</si>
  <si>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</si>
  <si>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</si>
  <si>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</si>
  <si>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</si>
  <si>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</si>
  <si>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</si>
  <si>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</si>
  <si>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</si>
  <si>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</si>
  <si>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</si>
  <si>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</si>
  <si>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</si>
  <si>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</si>
  <si>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</si>
  <si>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</si>
  <si>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</si>
  <si>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</si>
  <si>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</si>
  <si>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</si>
  <si>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</si>
  <si>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</si>
  <si>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</si>
  <si>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</si>
  <si>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</si>
  <si>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</si>
  <si>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</si>
  <si>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</si>
  <si>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</si>
  <si>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</si>
  <si>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</si>
  <si>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</si>
  <si>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</si>
  <si>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</si>
  <si>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</si>
  <si>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</si>
  <si>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</si>
  <si>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</si>
  <si>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</si>
  <si>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</si>
  <si>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</si>
  <si>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</si>
  <si>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</si>
  <si>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</si>
  <si>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</si>
  <si>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</si>
  <si>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</si>
  <si>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</si>
  <si>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</si>
  <si>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</si>
  <si>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</si>
  <si>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</si>
  <si>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</si>
  <si>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</si>
  <si>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</si>
  <si>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</si>
  <si>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</si>
  <si>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</si>
  <si>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</si>
  <si>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</si>
  <si>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</si>
  <si>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</si>
  <si>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</si>
  <si>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</si>
  <si>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</si>
  <si>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</si>
  <si>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</si>
  <si>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</si>
  <si>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</si>
  <si>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</si>
  <si>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</si>
  <si>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</si>
  <si>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</si>
  <si>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</si>
  <si>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</si>
  <si>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</si>
  <si>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</si>
  <si>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</si>
  <si>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</si>
  <si>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</si>
  <si>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</si>
  <si>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</si>
  <si>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</si>
  <si>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</si>
  <si>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</si>
  <si>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</si>
  <si>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</si>
  <si>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</si>
  <si>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</si>
  <si>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</si>
  <si>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</si>
  <si>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</si>
  <si>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</si>
  <si>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</si>
  <si>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</si>
  <si>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</si>
  <si>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</si>
  <si>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</si>
  <si>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</si>
  <si>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</si>
  <si>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</si>
  <si>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</si>
  <si>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</si>
  <si>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</si>
  <si>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</si>
  <si>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</si>
  <si>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</si>
  <si>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</si>
  <si>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</si>
  <si>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</si>
  <si>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</si>
  <si>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</si>
  <si>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</si>
  <si>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</si>
  <si>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</si>
  <si>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</si>
  <si>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</si>
  <si>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</si>
  <si>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</si>
  <si>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</si>
  <si>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</si>
  <si>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</si>
  <si>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</si>
  <si>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</si>
  <si>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</si>
  <si>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</si>
  <si>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</si>
  <si>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</si>
  <si>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</si>
  <si>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</si>
  <si>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</si>
  <si>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</si>
  <si>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</si>
  <si>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</si>
  <si>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</si>
  <si>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</si>
  <si>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</si>
  <si>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</si>
  <si>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</si>
  <si>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</si>
  <si>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</si>
  <si>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</si>
  <si>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</si>
  <si>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</si>
  <si>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</si>
  <si>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</si>
  <si>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</si>
  <si>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</si>
  <si>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</si>
  <si>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</si>
  <si>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</si>
  <si>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</si>
  <si>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</si>
  <si>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</si>
  <si>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</si>
  <si>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</si>
  <si>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</si>
  <si>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</si>
  <si>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</si>
  <si>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</si>
  <si>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</si>
  <si>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</si>
  <si>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</si>
  <si>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</si>
  <si>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</si>
  <si>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</si>
  <si>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</si>
  <si>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</si>
  <si>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</si>
  <si>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</si>
  <si>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</si>
  <si>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</si>
  <si>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</si>
  <si>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</si>
  <si>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</si>
  <si>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</si>
  <si>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</si>
  <si>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</si>
  <si>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</si>
  <si>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</si>
  <si>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</si>
  <si>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</si>
  <si>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</si>
  <si>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</si>
  <si>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</si>
  <si>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</si>
  <si>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</si>
  <si>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</si>
  <si>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</si>
  <si>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</si>
  <si>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</si>
  <si>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</si>
  <si>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</si>
  <si>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</si>
  <si>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</si>
  <si>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</si>
  <si>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</si>
  <si>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</si>
  <si>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</si>
  <si>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</si>
  <si>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</si>
  <si>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</si>
  <si>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</si>
  <si>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</si>
  <si>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</si>
  <si>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</si>
  <si>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</si>
  <si>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</si>
  <si>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</si>
  <si>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</si>
  <si>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</si>
  <si>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</si>
  <si>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</si>
  <si>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</si>
  <si>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</si>
  <si>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</si>
  <si>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</si>
  <si>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</si>
  <si>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</si>
  <si>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</si>
  <si>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</si>
  <si>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</si>
  <si>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</si>
  <si>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</si>
  <si>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</si>
  <si>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</si>
  <si>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</si>
  <si>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</si>
  <si>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</si>
  <si>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</si>
  <si>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</si>
  <si>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</si>
  <si>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</si>
  <si>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</si>
  <si>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</si>
  <si>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</si>
  <si>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</si>
  <si>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</si>
  <si>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</si>
  <si>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</si>
  <si>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</si>
  <si>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</si>
  <si>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</si>
  <si>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</si>
  <si>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</si>
  <si>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</si>
  <si>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</si>
  <si>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</si>
  <si>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</si>
  <si>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</si>
  <si>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</si>
  <si>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</si>
  <si>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</si>
  <si>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</si>
  <si>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</si>
  <si>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</si>
  <si>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</si>
  <si>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</si>
  <si>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</si>
  <si>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</si>
  <si>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</si>
  <si>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</si>
  <si>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</si>
  <si>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</si>
  <si>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</si>
  <si>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</si>
  <si>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</si>
  <si>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</si>
  <si>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</si>
  <si>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</si>
  <si>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</si>
  <si>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</si>
  <si>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</si>
  <si>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</si>
  <si>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</si>
  <si>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</si>
  <si>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</si>
  <si>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</si>
  <si>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</si>
  <si>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</si>
  <si>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</si>
  <si>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</si>
  <si>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</si>
  <si>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</si>
  <si>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</si>
  <si>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</si>
  <si>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</si>
  <si>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</si>
  <si>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</si>
  <si>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</si>
  <si>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</si>
  <si>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</si>
  <si>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</si>
  <si>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</si>
  <si>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</si>
  <si>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</si>
  <si>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</si>
  <si>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</si>
  <si>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</si>
  <si>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</si>
  <si>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</si>
  <si>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</si>
  <si>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</si>
  <si>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</si>
  <si>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</si>
  <si>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</si>
  <si>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</si>
  <si>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</si>
  <si>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</si>
  <si>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</si>
  <si>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</si>
  <si>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</si>
  <si>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</si>
  <si>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</si>
  <si>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</si>
  <si>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</si>
  <si>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</si>
  <si>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</si>
  <si>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</si>
  <si>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</si>
  <si>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</si>
  <si>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</si>
  <si>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</si>
  <si>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</si>
  <si>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</si>
  <si>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</si>
  <si>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</si>
  <si>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</si>
  <si>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</si>
  <si>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</si>
  <si>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</si>
  <si>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</si>
  <si>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</si>
  <si>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</si>
  <si>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</si>
  <si>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</si>
  <si>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</si>
  <si>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</si>
  <si>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</si>
  <si>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</si>
  <si>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</si>
  <si>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</si>
  <si>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</si>
  <si>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</si>
  <si>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</si>
  <si>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</si>
  <si>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</si>
  <si>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</si>
  <si>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</si>
  <si>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</si>
  <si>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</si>
  <si>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</si>
  <si>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</si>
  <si>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</si>
  <si>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</si>
  <si>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</si>
  <si>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</si>
  <si>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</si>
  <si>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</si>
  <si>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</si>
  <si>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</si>
  <si>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</si>
  <si>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</si>
  <si>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</si>
  <si>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</si>
  <si>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</si>
  <si>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</si>
  <si>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</si>
  <si>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</si>
  <si>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</si>
  <si>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</si>
  <si>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</si>
  <si>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</si>
  <si>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</si>
  <si>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</si>
  <si>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</si>
  <si>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</si>
  <si>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</si>
  <si>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</si>
  <si>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</si>
  <si>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</si>
  <si>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</si>
  <si>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</si>
  <si>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</si>
  <si>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</si>
  <si>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</si>
  <si>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</si>
  <si>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</si>
  <si>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</si>
  <si>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</si>
  <si>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</si>
  <si>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</si>
  <si>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</si>
  <si>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</si>
  <si>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</si>
  <si>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</si>
  <si>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</si>
  <si>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</si>
  <si>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</si>
  <si>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</si>
  <si>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</si>
  <si>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</si>
  <si>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</si>
  <si>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</si>
  <si>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</si>
  <si>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</si>
  <si>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</si>
  <si>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</si>
  <si>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</si>
  <si>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</si>
  <si>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</si>
  <si>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</si>
  <si>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</si>
  <si>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</si>
  <si>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</si>
  <si>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</si>
  <si>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</si>
  <si>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</si>
  <si>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</si>
  <si>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</si>
  <si>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</si>
  <si>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</si>
  <si>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</si>
  <si>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</si>
  <si>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</si>
  <si>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</si>
  <si>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</si>
  <si>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</si>
  <si>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</si>
  <si>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</si>
  <si>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</si>
  <si>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</si>
  <si>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</si>
  <si>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</si>
  <si>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</si>
  <si>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</si>
  <si>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</si>
  <si>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</si>
  <si>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</si>
  <si>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</si>
  <si>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</si>
  <si>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</si>
  <si>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</si>
  <si>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</si>
  <si>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</si>
  <si>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</si>
  <si>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</si>
  <si>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</si>
  <si>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</si>
  <si>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</si>
  <si>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</si>
  <si>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</si>
  <si>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</si>
  <si>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</si>
  <si>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</si>
  <si>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</si>
  <si>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</si>
  <si>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</si>
  <si>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</si>
  <si>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</si>
  <si>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</si>
  <si>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</si>
  <si>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</si>
  <si>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</si>
  <si>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</si>
  <si>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</si>
  <si>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</si>
  <si>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</si>
  <si>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</si>
  <si>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</si>
  <si>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</si>
  <si>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</si>
  <si>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</si>
  <si>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</si>
  <si>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</si>
  <si>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</si>
  <si>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</si>
  <si>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</si>
  <si>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</si>
  <si>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</si>
  <si>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</si>
  <si>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</si>
  <si>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</si>
  <si>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</si>
  <si>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</si>
  <si>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</si>
  <si>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</si>
  <si>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</si>
  <si>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</si>
  <si>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</si>
  <si>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</si>
  <si>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</si>
  <si>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</si>
  <si>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</si>
  <si>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</si>
  <si>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</si>
  <si>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</si>
  <si>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</si>
  <si>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</si>
  <si>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</si>
  <si>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</si>
  <si>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</si>
  <si>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</si>
  <si>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</si>
  <si>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</si>
  <si>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</si>
  <si>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</si>
  <si>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</si>
  <si>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</si>
  <si>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</si>
  <si>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</si>
  <si>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</si>
  <si>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</si>
  <si>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</si>
  <si>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</si>
  <si>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</si>
  <si>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</si>
  <si>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</si>
  <si>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</si>
  <si>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</si>
  <si>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</si>
  <si>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</si>
  <si>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</si>
  <si>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</si>
  <si>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</si>
  <si>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</si>
  <si>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</si>
  <si>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</si>
  <si>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</si>
  <si>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</si>
  <si>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</si>
  <si>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</si>
  <si>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</si>
  <si>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</si>
  <si>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</si>
  <si>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</si>
  <si>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</si>
  <si>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</si>
  <si>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</si>
  <si>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</si>
  <si>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</si>
  <si>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</si>
  <si>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</si>
  <si>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</si>
  <si>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</si>
  <si>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</si>
  <si>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</si>
  <si>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</si>
  <si>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</si>
  <si>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</si>
  <si>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</si>
  <si>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</si>
  <si>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</si>
  <si>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</si>
  <si>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</si>
  <si>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</si>
  <si>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</si>
  <si>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</si>
  <si>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</si>
  <si>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</si>
  <si>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</si>
  <si>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</si>
  <si>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</si>
  <si>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</si>
  <si>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</si>
  <si>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</si>
  <si>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</si>
  <si>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</si>
  <si>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</si>
  <si>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</si>
  <si>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</si>
  <si>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</si>
  <si>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</si>
  <si>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</si>
  <si>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</si>
  <si>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</si>
  <si>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</si>
  <si>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</si>
  <si>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</si>
  <si>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</si>
  <si>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</si>
  <si>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</si>
  <si>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</si>
  <si>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</si>
  <si>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</si>
  <si>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</si>
  <si>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</si>
  <si>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</si>
  <si>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</si>
  <si>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</si>
  <si>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</si>
  <si>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</si>
  <si>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</si>
  <si>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</si>
  <si>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</si>
  <si>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</si>
  <si>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</si>
  <si>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</si>
  <si>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</si>
  <si>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</si>
  <si>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</si>
  <si>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</si>
  <si>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</si>
  <si>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</si>
  <si>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</si>
  <si>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</si>
  <si>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</si>
  <si>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</si>
  <si>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</si>
  <si>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</si>
  <si>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</si>
  <si>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</si>
  <si>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</si>
  <si>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</si>
  <si>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</si>
  <si>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</si>
  <si>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</si>
  <si>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</si>
  <si>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</si>
  <si>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</si>
  <si>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</si>
  <si>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</si>
  <si>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</si>
  <si>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</si>
  <si>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</si>
  <si>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</si>
  <si>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</si>
  <si>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</si>
  <si>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</si>
  <si>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</si>
  <si>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</si>
  <si>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</si>
  <si>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</si>
  <si>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</si>
  <si>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</si>
  <si>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</si>
  <si>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</si>
  <si>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</si>
  <si>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</si>
  <si>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</si>
  <si>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</si>
  <si>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</si>
  <si>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</si>
  <si>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</si>
  <si>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</si>
  <si>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</si>
  <si>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</si>
  <si>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</si>
  <si>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</si>
  <si>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</si>
  <si>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</si>
  <si>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</si>
  <si>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</si>
  <si>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</si>
  <si>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</si>
  <si>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</si>
  <si>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</si>
  <si>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</si>
  <si>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</si>
  <si>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</si>
  <si>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</si>
  <si>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</si>
  <si>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</si>
  <si>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</si>
  <si>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</si>
  <si>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</si>
  <si>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</si>
  <si>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</si>
  <si>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</si>
  <si>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</si>
  <si>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</si>
  <si>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</si>
  <si>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</si>
  <si>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</si>
  <si>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</si>
  <si>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</si>
  <si>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</si>
  <si>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</si>
  <si>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</si>
  <si>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</si>
  <si>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</si>
  <si>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</si>
  <si>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</si>
  <si>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</si>
  <si>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</si>
  <si>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</si>
  <si>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</si>
  <si>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</si>
  <si>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</si>
  <si>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</si>
  <si>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</si>
  <si>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</si>
  <si>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</si>
  <si>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</si>
  <si>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</si>
  <si>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</si>
  <si>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</si>
  <si>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</si>
  <si>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</si>
  <si>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</si>
  <si>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</si>
  <si>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</si>
  <si>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</si>
  <si>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</si>
  <si>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</si>
  <si>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</si>
  <si>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</si>
  <si>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</si>
  <si>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</si>
  <si>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</si>
  <si>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</si>
  <si>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</si>
  <si>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</si>
  <si>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</si>
  <si>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</si>
  <si>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</si>
  <si>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</si>
  <si>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</si>
  <si>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</si>
  <si>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</si>
  <si>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</si>
  <si>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</si>
  <si>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</si>
  <si>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</si>
  <si>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</si>
  <si>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</si>
  <si>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</si>
  <si>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</si>
  <si>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</si>
  <si>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</si>
  <si>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</si>
  <si>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</si>
  <si>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</si>
  <si>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</si>
  <si>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</si>
  <si>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</si>
  <si>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</si>
  <si>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</si>
  <si>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</si>
  <si>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</si>
  <si>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</si>
  <si>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</si>
  <si>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</si>
  <si>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</si>
  <si>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</si>
  <si>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</si>
  <si>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</si>
  <si>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</si>
  <si>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</si>
  <si>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</si>
  <si>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</si>
  <si>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</si>
  <si>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</si>
  <si>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</si>
  <si>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</si>
  <si>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</si>
  <si>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</si>
  <si>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</si>
  <si>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</si>
  <si>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</si>
  <si>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</si>
  <si>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</si>
  <si>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</si>
  <si>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</si>
  <si>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</si>
  <si>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</si>
  <si>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</si>
  <si>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</si>
  <si>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</si>
  <si>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</si>
  <si>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</si>
  <si>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</si>
  <si>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</si>
  <si>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</si>
  <si>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</si>
  <si>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</si>
  <si>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</si>
  <si>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</si>
  <si>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</si>
  <si>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</si>
  <si>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</si>
  <si>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</si>
  <si>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</si>
  <si>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</si>
  <si>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</si>
  <si>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</si>
  <si>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</si>
  <si>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</si>
  <si>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</si>
  <si>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</si>
  <si>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</si>
  <si>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</si>
  <si>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</si>
  <si>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</si>
  <si>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</si>
  <si>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</si>
  <si>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</si>
  <si>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</si>
  <si>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</si>
  <si>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</si>
  <si>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</si>
  <si>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</si>
  <si>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</si>
  <si>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</si>
  <si>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</si>
  <si>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</si>
  <si>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</si>
  <si>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</si>
  <si>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</si>
  <si>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</si>
  <si>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</si>
  <si>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</si>
  <si>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</si>
  <si>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</si>
  <si>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</si>
  <si>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</si>
  <si>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</si>
  <si>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</si>
  <si>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</si>
  <si>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</si>
  <si>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</si>
  <si>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</si>
  <si>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</si>
  <si>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</si>
  <si>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</si>
  <si>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</si>
  <si>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</si>
  <si>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</si>
  <si>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</si>
  <si>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</si>
  <si>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</si>
  <si>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</si>
  <si>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</si>
  <si>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</si>
  <si>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</si>
  <si>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</si>
  <si>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</si>
  <si>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</si>
  <si>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</si>
  <si>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</si>
  <si>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</si>
  <si>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</si>
  <si>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</si>
  <si>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</si>
  <si>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</si>
  <si>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</si>
  <si>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</si>
  <si>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</si>
  <si>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</si>
  <si>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</si>
  <si>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</si>
  <si>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</si>
  <si>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</si>
  <si>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</si>
  <si>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</si>
  <si>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</si>
  <si>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</si>
  <si>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</si>
  <si>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</si>
  <si>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</si>
  <si>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</si>
  <si>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</si>
  <si>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</si>
  <si>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</si>
  <si>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</si>
  <si>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</si>
  <si>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</si>
  <si>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</si>
  <si>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</si>
  <si>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</si>
  <si>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</si>
  <si>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</si>
  <si>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</si>
  <si>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</si>
  <si>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</si>
  <si>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</si>
  <si>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</si>
  <si>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</si>
  <si>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</si>
  <si>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</si>
  <si>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</si>
  <si>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</si>
  <si>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</si>
  <si>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</si>
  <si>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</si>
  <si>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</si>
  <si>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</si>
  <si>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</si>
  <si>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</si>
  <si>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</si>
  <si>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</si>
  <si>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</si>
  <si>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</si>
  <si>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</si>
  <si>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</si>
  <si>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</si>
  <si>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</si>
  <si>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</si>
  <si>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</si>
  <si>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</si>
  <si>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</si>
  <si>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</si>
  <si>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</si>
  <si>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</si>
  <si>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</si>
  <si>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</si>
  <si>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</si>
  <si>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</si>
  <si>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</si>
  <si>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</si>
  <si>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</si>
  <si>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</si>
  <si>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</si>
  <si>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</si>
  <si>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</si>
  <si>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</si>
  <si>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</si>
  <si>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</si>
  <si>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</si>
  <si>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</si>
  <si>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</si>
  <si>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</si>
  <si>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</si>
  <si>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</si>
  <si>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</si>
  <si>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</si>
  <si>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</si>
  <si>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</si>
  <si>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</si>
  <si>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</si>
  <si>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</si>
  <si>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</si>
  <si>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</si>
  <si>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</si>
  <si>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</si>
  <si>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</si>
  <si>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</si>
  <si>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</si>
  <si>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</si>
  <si>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</si>
  <si>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</si>
  <si>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</si>
  <si>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</si>
  <si>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</si>
  <si>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</si>
  <si>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</si>
  <si>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</si>
  <si>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</si>
  <si>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</si>
  <si>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</si>
  <si>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</si>
  <si>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</si>
  <si>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</si>
  <si>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</si>
  <si>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</si>
  <si>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</si>
  <si>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</si>
  <si>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</si>
  <si>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</si>
  <si>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</si>
  <si>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</si>
  <si>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</si>
  <si>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</si>
  <si>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</si>
  <si>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</si>
  <si>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</si>
  <si>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</si>
  <si>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</si>
  <si>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</si>
  <si>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</si>
  <si>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</si>
  <si>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</si>
  <si>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</si>
  <si>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</si>
  <si>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</si>
  <si>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</si>
  <si>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</si>
  <si>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</si>
  <si>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</si>
  <si>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</si>
  <si>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</si>
  <si>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</si>
  <si>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</si>
  <si>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</si>
  <si>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</si>
  <si>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</si>
  <si>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</si>
  <si>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</si>
  <si>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</si>
  <si>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</si>
  <si>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</si>
  <si>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</si>
  <si>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</si>
  <si>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</si>
  <si>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</si>
  <si>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</si>
  <si>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</si>
  <si>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</si>
  <si>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</si>
  <si>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</si>
  <si>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</si>
  <si>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</si>
  <si>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</si>
  <si>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</si>
  <si>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</si>
  <si>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</si>
  <si>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</si>
  <si>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</si>
  <si>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</si>
  <si>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</si>
  <si>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</si>
  <si>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</si>
  <si>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</si>
  <si>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</si>
  <si>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</si>
  <si>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</si>
  <si>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</si>
  <si>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</si>
  <si>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</si>
  <si>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</si>
  <si>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</si>
  <si>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</si>
  <si>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</si>
  <si>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</si>
  <si>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</si>
  <si>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</si>
  <si>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</si>
  <si>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</si>
  <si>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</si>
  <si>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</si>
  <si>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</si>
  <si>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</si>
  <si>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</si>
  <si>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</si>
  <si>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</si>
  <si>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</si>
  <si>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</si>
  <si>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</si>
  <si>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</si>
  <si>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</si>
  <si>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</si>
  <si>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</si>
  <si>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</si>
  <si>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</si>
  <si>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</si>
  <si>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</si>
  <si>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</si>
  <si>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</si>
  <si>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</si>
  <si>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</si>
  <si>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</si>
  <si>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</si>
  <si>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</si>
  <si>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</si>
  <si>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</si>
  <si>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</si>
  <si>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</si>
  <si>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</si>
  <si>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</si>
  <si>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</si>
  <si>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</si>
  <si>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</si>
  <si>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</si>
  <si>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</si>
  <si>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</si>
  <si>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</si>
  <si>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</si>
  <si>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</si>
  <si>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</si>
  <si>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</si>
  <si>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</si>
  <si>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</si>
  <si>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</si>
  <si>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</si>
  <si>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</si>
  <si>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</si>
  <si>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</si>
  <si>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</si>
  <si>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</si>
  <si>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</si>
  <si>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</si>
  <si>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</si>
  <si>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</si>
  <si>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</si>
  <si>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</si>
  <si>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</si>
  <si>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</si>
  <si>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</si>
  <si>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</si>
  <si>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</si>
  <si>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</si>
  <si>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</si>
  <si>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</si>
  <si>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</si>
  <si>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</si>
  <si>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</si>
  <si>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</si>
  <si>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</si>
  <si>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</si>
  <si>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</si>
  <si>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</si>
  <si>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</si>
  <si>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</si>
  <si>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</si>
  <si>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</si>
  <si>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</si>
  <si>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</si>
  <si>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</si>
  <si>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</si>
  <si>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</si>
  <si>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</si>
  <si>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</si>
  <si>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</si>
  <si>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</si>
  <si>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</si>
  <si>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</si>
  <si>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</si>
  <si>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</si>
  <si>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</si>
  <si>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</si>
  <si>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</si>
  <si>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</si>
  <si>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</si>
  <si>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</si>
  <si>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</si>
  <si>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</si>
  <si>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</si>
  <si>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</si>
  <si>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</si>
  <si>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</si>
  <si>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</si>
  <si>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</si>
  <si>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</si>
  <si>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</si>
  <si>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</si>
  <si>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</si>
  <si>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</si>
  <si>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</si>
  <si>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</si>
  <si>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</si>
  <si>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</si>
  <si>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</si>
  <si>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</si>
  <si>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</si>
  <si>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</si>
  <si>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</si>
  <si>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</si>
  <si>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</si>
  <si>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</si>
  <si>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</si>
  <si>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</si>
  <si>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</si>
  <si>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</si>
  <si>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</si>
  <si>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</si>
  <si>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</si>
  <si>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</si>
  <si>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</si>
  <si>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</si>
  <si>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</si>
  <si>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</si>
  <si>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</si>
  <si>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</si>
  <si>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</si>
  <si>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</si>
  <si>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</si>
  <si>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</si>
  <si>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</si>
  <si>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</si>
  <si>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</si>
  <si>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</si>
  <si>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</si>
  <si>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</si>
  <si>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</si>
  <si>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</si>
  <si>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</si>
  <si>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</si>
  <si>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</si>
  <si>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</si>
  <si>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</si>
  <si>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</si>
  <si>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</si>
  <si>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</si>
  <si>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</si>
  <si>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</si>
  <si>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</si>
  <si>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</si>
  <si>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</si>
  <si>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</si>
  <si>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</si>
  <si>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</si>
  <si>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</si>
  <si>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</si>
  <si>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</si>
  <si>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</si>
  <si>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</si>
  <si>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</si>
  <si>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</si>
  <si>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</si>
  <si>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</si>
  <si>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</si>
  <si>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</si>
  <si>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</si>
  <si>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</si>
  <si>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</si>
  <si>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</si>
  <si>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</si>
  <si>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</si>
  <si>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</si>
  <si>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</si>
  <si>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</si>
  <si>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</si>
  <si>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</si>
  <si>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</si>
  <si>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</si>
  <si>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</si>
  <si>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</si>
  <si>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</si>
  <si>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</si>
  <si>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</si>
  <si>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</si>
  <si>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</si>
  <si>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</si>
  <si>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</si>
  <si>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</si>
  <si>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</si>
  <si>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</si>
  <si>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</si>
  <si>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</si>
  <si>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</si>
  <si>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</si>
  <si>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</si>
  <si>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</si>
  <si>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</si>
  <si>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</si>
  <si>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</si>
  <si>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</si>
  <si>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</si>
  <si>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</si>
  <si>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</si>
  <si>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</si>
  <si>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</si>
  <si>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</si>
  <si>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</si>
  <si>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</si>
  <si>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</si>
  <si>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</si>
  <si>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</si>
  <si>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</si>
  <si>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</si>
  <si>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</si>
  <si>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</si>
  <si>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</si>
  <si>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</si>
  <si>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</si>
  <si>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</si>
  <si>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</si>
  <si>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</si>
  <si>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</si>
  <si>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</si>
  <si>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</si>
  <si>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</si>
  <si>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</si>
  <si>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</si>
  <si>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</si>
  <si>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</si>
  <si>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</si>
  <si>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</si>
  <si>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</si>
  <si>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</si>
  <si>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</si>
  <si>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</si>
  <si>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</si>
  <si>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</si>
  <si>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</si>
  <si>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</si>
  <si>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</si>
  <si>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</si>
  <si>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</si>
  <si>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</si>
  <si>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</si>
  <si>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</si>
  <si>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</si>
  <si>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</si>
  <si>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</si>
  <si>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</si>
  <si>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</si>
  <si>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</si>
  <si>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</si>
  <si>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</si>
  <si>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</si>
  <si>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</si>
  <si>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</si>
  <si>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</si>
  <si>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</si>
  <si>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</si>
  <si>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</si>
  <si>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</si>
  <si>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</si>
  <si>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</si>
  <si>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</si>
  <si>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</si>
  <si>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</si>
  <si>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</si>
  <si>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</si>
  <si>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</si>
  <si>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</si>
  <si>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</si>
  <si>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</si>
  <si>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</si>
  <si>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</si>
  <si>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</si>
  <si>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</si>
  <si>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</si>
  <si>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</si>
  <si>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</si>
  <si>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</si>
  <si>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</si>
  <si>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</si>
  <si>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</si>
  <si>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</si>
  <si>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</si>
  <si>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</si>
  <si>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</si>
  <si>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</si>
  <si>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</si>
  <si>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</si>
  <si>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</si>
  <si>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</si>
  <si>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</si>
  <si>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</si>
  <si>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</si>
  <si>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</si>
  <si>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</si>
  <si>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</si>
  <si>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</si>
  <si>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</si>
  <si>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</si>
  <si>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</si>
  <si>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</si>
  <si>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</si>
  <si>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</si>
  <si>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</si>
  <si>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</si>
  <si>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</si>
  <si>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</si>
  <si>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</si>
  <si>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</si>
  <si>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</si>
  <si>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</si>
  <si>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</si>
  <si>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</si>
  <si>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</si>
  <si>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</si>
  <si>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</si>
  <si>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</si>
  <si>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</si>
  <si>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</si>
  <si>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</si>
  <si>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</si>
  <si>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</si>
  <si>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</si>
  <si>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</si>
  <si>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</si>
  <si>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</si>
  <si>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</si>
  <si>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</si>
  <si>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</si>
  <si>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</si>
  <si>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</si>
  <si>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</si>
  <si>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</si>
  <si>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</si>
  <si>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</si>
  <si>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</si>
  <si>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</si>
  <si>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</si>
  <si>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</si>
  <si>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</si>
  <si>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</si>
  <si>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</si>
  <si>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</si>
  <si>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</si>
  <si>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</si>
  <si>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</si>
  <si>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</si>
  <si>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</si>
  <si>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</si>
  <si>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</si>
  <si>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</si>
  <si>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</si>
  <si>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</si>
  <si>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</si>
  <si>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</si>
  <si>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</si>
  <si>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</si>
  <si>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</si>
  <si>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</si>
  <si>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</si>
  <si>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</si>
  <si>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</si>
  <si>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</si>
  <si>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</si>
  <si>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</si>
  <si>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</si>
  <si>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</si>
  <si>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</si>
  <si>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</si>
  <si>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</si>
  <si>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</si>
  <si>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</si>
  <si>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</si>
  <si>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</si>
  <si>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</si>
  <si>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</si>
  <si>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</si>
  <si>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</si>
  <si>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</si>
  <si>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</si>
  <si>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</si>
  <si>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</si>
  <si>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</si>
  <si>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</si>
  <si>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</si>
  <si>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</si>
  <si>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</si>
  <si>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</si>
  <si>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</si>
  <si>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</si>
  <si>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</si>
  <si>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</si>
  <si>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</si>
  <si>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</si>
  <si>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</si>
  <si>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</si>
  <si>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</si>
  <si>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</si>
  <si>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</si>
  <si>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</si>
  <si>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</si>
  <si>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</si>
  <si>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</si>
  <si>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</si>
  <si>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</si>
  <si>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</si>
  <si>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</si>
  <si>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</si>
  <si>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</si>
  <si>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</si>
  <si>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</si>
  <si>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</si>
  <si>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</si>
  <si>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</si>
  <si>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</si>
  <si>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</si>
  <si>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</si>
  <si>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</si>
  <si>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</si>
  <si>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</si>
  <si>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</si>
  <si>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</si>
  <si>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</si>
  <si>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</si>
  <si>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</si>
  <si>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</si>
  <si>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</si>
  <si>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</si>
  <si>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</si>
  <si>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</si>
  <si>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</si>
  <si>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</si>
  <si>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</si>
  <si>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</si>
  <si>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</si>
  <si>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</si>
  <si>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</si>
  <si>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</si>
  <si>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</si>
  <si>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</si>
  <si>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</si>
  <si>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</si>
  <si>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</si>
  <si>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</si>
  <si>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</si>
  <si>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</si>
  <si>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</si>
  <si>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</si>
  <si>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</si>
  <si>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</si>
  <si>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</si>
  <si>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</si>
  <si>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</si>
  <si>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</si>
  <si>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</si>
  <si>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</si>
  <si>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</si>
  <si>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</si>
  <si>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</si>
  <si>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</si>
  <si>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</si>
  <si>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</si>
  <si>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</si>
  <si>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</si>
  <si>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</si>
  <si>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</si>
  <si>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</si>
  <si>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</si>
  <si>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</si>
  <si>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</si>
  <si>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</si>
  <si>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</si>
  <si>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</si>
  <si>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</si>
  <si>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</si>
  <si>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</si>
  <si>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</si>
  <si>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</si>
  <si>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</si>
  <si>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</si>
  <si>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</si>
  <si>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</si>
  <si>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</si>
  <si>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</si>
  <si>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</si>
  <si>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</si>
  <si>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</si>
  <si>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</si>
  <si>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</si>
  <si>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</si>
  <si>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</si>
  <si>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</si>
  <si>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</si>
  <si>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</si>
  <si>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</si>
  <si>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</si>
  <si>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</si>
  <si>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</si>
  <si>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</si>
  <si>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</si>
  <si>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</si>
  <si>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</si>
  <si>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</si>
  <si>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</si>
  <si>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</si>
  <si>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</si>
  <si>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</si>
  <si>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</si>
  <si>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</si>
  <si>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</si>
  <si>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</si>
  <si>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</si>
  <si>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</si>
  <si>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</si>
  <si>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</si>
  <si>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</si>
  <si>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</si>
  <si>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</si>
  <si>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</si>
  <si>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</si>
  <si>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</si>
  <si>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</si>
  <si>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</si>
  <si>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</si>
  <si>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</si>
  <si>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</si>
  <si>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</si>
  <si>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</si>
  <si>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</si>
  <si>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</si>
  <si>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</si>
  <si>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</si>
  <si>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</si>
  <si>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</si>
  <si>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</si>
  <si>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</si>
  <si>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</si>
  <si>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</si>
  <si>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</si>
  <si>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</si>
  <si>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</si>
  <si>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</si>
  <si>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</si>
  <si>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</si>
  <si>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</si>
  <si>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</si>
  <si>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</si>
  <si>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</si>
  <si>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</si>
  <si>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</si>
  <si>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</si>
  <si>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</si>
  <si>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</si>
  <si>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</si>
  <si>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</si>
  <si>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</si>
  <si>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</si>
  <si>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</si>
  <si>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</si>
  <si>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</si>
  <si>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</si>
  <si>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</si>
  <si>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</si>
  <si>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</si>
  <si>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</si>
  <si>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</si>
  <si>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</si>
  <si>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</si>
  <si>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</si>
  <si>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</si>
  <si>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</si>
  <si>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</si>
  <si>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</si>
  <si>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</si>
  <si>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</si>
  <si>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</si>
  <si>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</si>
  <si>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</si>
  <si>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</si>
  <si>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</si>
  <si>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</si>
  <si>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</si>
  <si>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</si>
  <si>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</si>
  <si>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</si>
  <si>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</si>
  <si>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</si>
  <si>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</si>
  <si>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</si>
  <si>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</si>
  <si>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</si>
  <si>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</si>
  <si>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</si>
  <si>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</si>
  <si>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</si>
  <si>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</si>
  <si>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</si>
  <si>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</si>
  <si>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</si>
  <si>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</si>
  <si>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</si>
  <si>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</si>
  <si>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</si>
  <si>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</si>
  <si>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</si>
  <si>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</si>
  <si>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</si>
  <si>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</si>
  <si>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</si>
  <si>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</si>
  <si>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</si>
  <si>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</si>
  <si>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</si>
  <si>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</si>
  <si>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</si>
  <si>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</si>
  <si>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</si>
  <si>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</si>
  <si>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</si>
  <si>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</si>
  <si>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</si>
  <si>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</si>
  <si>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</si>
  <si>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</si>
  <si>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</si>
  <si>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</si>
  <si>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</si>
  <si>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</si>
  <si>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</si>
  <si>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</si>
  <si>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</si>
  <si>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</si>
  <si>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</si>
  <si>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</si>
  <si>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</si>
  <si>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</si>
  <si>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</si>
  <si>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</si>
  <si>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</si>
  <si>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</si>
  <si>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</si>
  <si>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</si>
  <si>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</si>
  <si>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</si>
  <si>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</si>
  <si>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</si>
  <si>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</si>
  <si>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</si>
  <si>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</si>
  <si>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</si>
  <si>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</si>
  <si>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</si>
  <si>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</si>
  <si>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</si>
  <si>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</si>
  <si>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</si>
  <si>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</si>
  <si>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</si>
  <si>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</si>
  <si>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</si>
  <si>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</si>
  <si>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</si>
  <si>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</si>
  <si>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</si>
  <si>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</si>
  <si>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</si>
  <si>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</si>
  <si>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</si>
  <si>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</si>
  <si>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</si>
  <si>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</si>
  <si>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</si>
  <si>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</si>
  <si>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</si>
  <si>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</si>
  <si>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</si>
  <si>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</si>
  <si>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</si>
  <si>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</si>
  <si>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</si>
  <si>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</si>
  <si>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</si>
  <si>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</si>
  <si>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</si>
  <si>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</si>
  <si>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</si>
  <si>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</si>
  <si>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</si>
  <si>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</si>
  <si>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</si>
  <si>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</si>
  <si>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</si>
  <si>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</si>
  <si>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</si>
  <si>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</si>
  <si>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</si>
  <si>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</si>
  <si>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</si>
  <si>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</si>
  <si>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</si>
  <si>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</si>
  <si>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</si>
  <si>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</si>
  <si>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</si>
  <si>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</si>
  <si>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</si>
  <si>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</si>
  <si>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</si>
  <si>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</si>
  <si>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</si>
  <si>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</si>
  <si>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</si>
  <si>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</si>
  <si>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</si>
  <si>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</si>
  <si>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</si>
  <si>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</si>
  <si>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</si>
  <si>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</si>
  <si>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</si>
  <si>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</si>
  <si>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</si>
  <si>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</si>
  <si>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</si>
  <si>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</si>
  <si>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</si>
  <si>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</si>
  <si>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</si>
  <si>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</si>
  <si>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</si>
  <si>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</si>
  <si>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</si>
  <si>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</si>
  <si>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</si>
  <si>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</si>
  <si>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</si>
  <si>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</si>
  <si>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</si>
  <si>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</si>
  <si>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</si>
  <si>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</si>
  <si>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</si>
  <si>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</si>
  <si>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</si>
  <si>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</si>
  <si>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</si>
  <si>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</si>
  <si>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</si>
  <si>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</si>
  <si>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</si>
  <si>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</si>
  <si>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</si>
  <si>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</si>
  <si>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</si>
  <si>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</si>
  <si>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</si>
  <si>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</si>
  <si>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</si>
  <si>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</si>
  <si>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</si>
  <si>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</si>
  <si>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</si>
  <si>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</si>
  <si>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</si>
  <si>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</si>
  <si>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</si>
  <si>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</si>
  <si>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</si>
  <si>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</si>
  <si>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</si>
  <si>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</si>
  <si>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</si>
  <si>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</si>
  <si>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</si>
  <si>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</si>
  <si>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</si>
  <si>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</si>
  <si>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</si>
  <si>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</si>
  <si>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</si>
  <si>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</si>
  <si>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</si>
  <si>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</si>
  <si>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</si>
  <si>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</si>
  <si>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</si>
  <si>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</si>
  <si>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</si>
  <si>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</si>
  <si>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</si>
  <si>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</si>
  <si>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</si>
  <si>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</si>
  <si>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</si>
  <si>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</si>
  <si>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</si>
  <si>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</si>
  <si>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</si>
  <si>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</si>
  <si>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</si>
  <si>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</si>
  <si>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</si>
  <si>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</si>
  <si>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</si>
  <si>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</si>
  <si>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</si>
  <si>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</si>
  <si>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</si>
  <si>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</si>
  <si>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</si>
  <si>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</si>
  <si>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</si>
  <si>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</si>
  <si>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</si>
  <si>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</si>
  <si>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</si>
  <si>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</si>
  <si>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</si>
  <si>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</si>
  <si>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</si>
  <si>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</si>
  <si>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</si>
  <si>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</si>
  <si>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</si>
  <si>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</si>
  <si>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</si>
  <si>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</si>
  <si>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</si>
  <si>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</si>
  <si>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</si>
  <si>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</si>
  <si>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</si>
  <si>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</si>
  <si>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</si>
  <si>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</si>
  <si>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</si>
  <si>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</si>
  <si>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</si>
  <si>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</si>
  <si>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</si>
  <si>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</si>
  <si>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</si>
  <si>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</si>
  <si>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</si>
  <si>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</si>
  <si>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</si>
  <si>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</si>
  <si>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</si>
  <si>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</si>
  <si>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</si>
  <si>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</si>
  <si>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</si>
  <si>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</si>
  <si>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</si>
  <si>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</si>
  <si>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</si>
  <si>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</si>
  <si>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</si>
  <si>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</si>
  <si>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</si>
  <si>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</si>
  <si>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</si>
  <si>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</si>
  <si>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</si>
  <si>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</si>
  <si>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</si>
  <si>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</si>
  <si>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</si>
  <si>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</si>
  <si>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</si>
  <si>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</si>
  <si>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</si>
  <si>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</si>
  <si>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</si>
  <si>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</si>
  <si>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</si>
  <si>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</si>
  <si>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</si>
  <si>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</si>
  <si>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</si>
  <si>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</si>
  <si>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</si>
  <si>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</si>
  <si>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</si>
  <si>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</si>
  <si>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</si>
  <si>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</si>
  <si>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</si>
  <si>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</si>
  <si>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</si>
  <si>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</si>
  <si>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</si>
  <si>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</si>
  <si>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</si>
  <si>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</si>
  <si>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</si>
  <si>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</si>
  <si>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</si>
  <si>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</si>
  <si>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</si>
  <si>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</si>
  <si>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</si>
  <si>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</si>
  <si>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</si>
  <si>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</si>
  <si>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</si>
  <si>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</si>
  <si>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</si>
  <si>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</si>
  <si>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</si>
  <si>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</si>
  <si>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</si>
  <si>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</si>
  <si>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</si>
  <si>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</si>
  <si>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</si>
  <si>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</si>
  <si>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</si>
  <si>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</si>
  <si>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</si>
  <si>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</si>
  <si>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</si>
  <si>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</si>
  <si>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</si>
  <si>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</si>
  <si>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</si>
  <si>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</si>
  <si>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</si>
  <si>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</si>
  <si>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</si>
  <si>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</si>
  <si>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</si>
  <si>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</si>
  <si>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</si>
  <si>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</si>
  <si>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</si>
  <si>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</si>
  <si>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</si>
  <si>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</si>
  <si>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</si>
  <si>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</si>
  <si>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</si>
  <si>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</si>
  <si>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</si>
  <si>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</si>
  <si>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</si>
  <si>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</si>
  <si>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</si>
  <si>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</si>
  <si>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</si>
  <si>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</si>
  <si>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</si>
  <si>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</si>
  <si>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</si>
  <si>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</si>
  <si>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</si>
  <si>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</si>
  <si>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</si>
  <si>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</si>
  <si>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</si>
  <si>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</si>
  <si>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</si>
  <si>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</si>
  <si>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</si>
  <si>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</si>
  <si>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</si>
  <si>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</si>
  <si>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</si>
  <si>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</si>
  <si>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</si>
  <si>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</si>
  <si>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</si>
  <si>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</si>
  <si>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</si>
  <si>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</si>
  <si>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</si>
  <si>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</si>
  <si>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</si>
  <si>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</si>
  <si>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</si>
  <si>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</si>
  <si>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</si>
  <si>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</si>
  <si>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</si>
  <si>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</si>
  <si>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</si>
  <si>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</si>
  <si>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</si>
  <si>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</si>
  <si>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</si>
  <si>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</si>
  <si>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</si>
  <si>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</si>
  <si>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</si>
  <si>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</si>
  <si>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</si>
  <si>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</si>
  <si>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</si>
  <si>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</si>
  <si>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</si>
  <si>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</si>
  <si>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</si>
  <si>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</si>
  <si>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</si>
  <si>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</si>
  <si>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</si>
  <si>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</si>
  <si>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</si>
  <si>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</si>
  <si>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</si>
  <si>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</si>
  <si>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</si>
  <si>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</si>
  <si>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</si>
  <si>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</si>
  <si>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</si>
  <si>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</si>
  <si>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</si>
  <si>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</si>
  <si>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</si>
  <si>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</si>
  <si>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</si>
  <si>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</si>
  <si>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</si>
  <si>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</si>
  <si>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</si>
  <si>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</si>
  <si>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</si>
  <si>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</si>
  <si>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</si>
  <si>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</si>
  <si>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</si>
  <si>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</si>
  <si>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</si>
  <si>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</si>
  <si>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</si>
  <si>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</si>
  <si>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</si>
  <si>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</si>
  <si>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</si>
  <si>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</si>
  <si>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</si>
  <si>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</si>
  <si>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</si>
  <si>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</si>
  <si>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</si>
  <si>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</si>
  <si>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</si>
  <si>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</si>
  <si>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</si>
  <si>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</si>
  <si>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</si>
  <si>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</si>
  <si>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</si>
  <si>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</si>
  <si>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</si>
  <si>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</si>
  <si>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</si>
  <si>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</si>
  <si>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</si>
  <si>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</si>
  <si>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</si>
  <si>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</si>
  <si>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</si>
  <si>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</si>
  <si>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</si>
  <si>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</si>
  <si>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</si>
  <si>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</si>
  <si>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</si>
  <si>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</si>
  <si>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</si>
  <si>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</si>
  <si>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</si>
  <si>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</si>
  <si>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</si>
  <si>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</si>
  <si>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</si>
  <si>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</si>
  <si>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</si>
  <si>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</si>
  <si>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</si>
  <si>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</si>
  <si>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</si>
  <si>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</si>
  <si>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</si>
  <si>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</si>
  <si>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</si>
  <si>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</si>
  <si>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</si>
  <si>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</si>
  <si>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</si>
  <si>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</si>
  <si>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</si>
  <si>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</si>
  <si>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</si>
  <si>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</si>
  <si>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</si>
  <si>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</si>
  <si>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</si>
  <si>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</si>
  <si>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</si>
  <si>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</si>
  <si>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</si>
  <si>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</si>
  <si>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</si>
  <si>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</si>
  <si>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</si>
  <si>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</si>
  <si>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</si>
  <si>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</si>
  <si>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</si>
  <si>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</si>
  <si>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</si>
  <si>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</si>
  <si>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</si>
  <si>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</si>
  <si>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</si>
  <si>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</si>
  <si>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</si>
  <si>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</si>
  <si>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</si>
  <si>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</si>
  <si>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</si>
  <si>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</si>
  <si>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</si>
  <si>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</si>
  <si>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</si>
  <si>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</si>
  <si>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</si>
  <si>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</si>
  <si>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</si>
  <si>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</si>
  <si>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</si>
  <si>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</si>
  <si>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</si>
  <si>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</si>
  <si>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</si>
  <si>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</si>
  <si>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</si>
  <si>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</si>
  <si>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</si>
  <si>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</si>
  <si>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</si>
  <si>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</si>
  <si>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</si>
  <si>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</si>
  <si>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</si>
  <si>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</si>
  <si>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</si>
  <si>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</si>
  <si>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</si>
  <si>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</si>
  <si>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</si>
  <si>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</si>
  <si>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</si>
  <si>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</si>
  <si>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</si>
  <si>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</si>
  <si>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</si>
  <si>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</si>
  <si>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</si>
  <si>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</si>
  <si>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</si>
  <si>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</si>
  <si>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</si>
  <si>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</si>
  <si>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</si>
  <si>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</si>
  <si>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</si>
  <si>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</si>
  <si>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</si>
  <si>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</si>
  <si>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</si>
  <si>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</si>
  <si>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</si>
  <si>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</si>
  <si>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</si>
  <si>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</si>
  <si>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</si>
  <si>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</si>
  <si>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</si>
  <si>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</si>
  <si>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</si>
  <si>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</si>
  <si>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</si>
  <si>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</si>
  <si>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</si>
  <si>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</si>
  <si>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</si>
  <si>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</si>
  <si>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</si>
  <si>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</si>
  <si>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</si>
  <si>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</si>
  <si>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</si>
  <si>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</si>
  <si>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</si>
  <si>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</si>
  <si>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</si>
  <si>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</si>
  <si>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</si>
  <si>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</si>
  <si>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</si>
  <si>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</si>
  <si>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</si>
  <si>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</si>
  <si>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</si>
  <si>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</si>
  <si>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</si>
  <si>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</si>
  <si>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</si>
  <si>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</si>
  <si>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</si>
  <si>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</si>
  <si>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</si>
  <si>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</si>
  <si>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</si>
  <si>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</si>
  <si>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</si>
  <si>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</si>
  <si>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</si>
  <si>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</si>
  <si>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</si>
  <si>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</si>
  <si>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</si>
  <si>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</si>
  <si>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</si>
  <si>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</si>
  <si>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</si>
  <si>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</si>
  <si>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</si>
  <si>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</si>
  <si>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</si>
  <si>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</si>
  <si>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</si>
  <si>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</si>
  <si>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</si>
  <si>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</si>
  <si>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</si>
  <si>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</si>
  <si>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</si>
  <si>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</si>
  <si>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</si>
  <si>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</si>
  <si>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</si>
  <si>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</si>
  <si>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</si>
  <si>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</si>
  <si>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</si>
  <si>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</si>
  <si>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</si>
  <si>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</si>
  <si>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</si>
  <si>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</si>
  <si>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</si>
  <si>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</si>
  <si>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</si>
  <si>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</si>
  <si>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</si>
  <si>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</si>
  <si>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</si>
  <si>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</si>
  <si>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</si>
  <si>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</si>
  <si>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</si>
  <si>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</si>
  <si>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</si>
  <si>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</si>
  <si>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</si>
  <si>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</si>
  <si>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</si>
  <si>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</si>
  <si>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</si>
  <si>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</si>
  <si>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</si>
  <si>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</si>
  <si>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</si>
  <si>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</si>
  <si>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</si>
  <si>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</si>
  <si>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</si>
  <si>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</si>
  <si>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</si>
  <si>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</si>
  <si>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</si>
  <si>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</si>
  <si>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</si>
  <si>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</si>
  <si>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</si>
  <si>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</si>
  <si>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</si>
  <si>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</si>
  <si>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</si>
  <si>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</si>
  <si>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</si>
  <si>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</si>
  <si>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</si>
  <si>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</si>
  <si>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</si>
  <si>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</si>
  <si>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</si>
  <si>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</si>
  <si>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</si>
  <si>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</si>
  <si>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</si>
  <si>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</si>
  <si>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</si>
  <si>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</si>
  <si>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</si>
  <si>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</si>
  <si>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</si>
  <si>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</si>
  <si>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</si>
  <si>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</si>
  <si>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</si>
  <si>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</si>
  <si>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</si>
  <si>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</si>
  <si>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</si>
  <si>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</si>
  <si>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</si>
  <si>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</si>
  <si>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</si>
  <si>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</si>
  <si>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</si>
  <si>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</si>
  <si>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</si>
  <si>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</si>
  <si>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</si>
  <si>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</si>
  <si>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</si>
  <si>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</si>
  <si>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</si>
  <si>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</si>
  <si>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</si>
  <si>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</si>
  <si>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</si>
  <si>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</si>
  <si>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</si>
  <si>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</si>
  <si>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</si>
  <si>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</si>
  <si>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</si>
  <si>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</si>
  <si>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</si>
  <si>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</si>
  <si>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</si>
  <si>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</si>
  <si>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</si>
  <si>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</si>
  <si>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</si>
  <si>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</si>
  <si>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</si>
  <si>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</si>
  <si>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</si>
  <si>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</si>
  <si>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</si>
  <si>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</si>
  <si>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</si>
  <si>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</si>
  <si>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</si>
  <si>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</si>
  <si>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</si>
  <si>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</si>
  <si>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</si>
  <si>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</si>
  <si>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</si>
  <si>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</si>
  <si>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</si>
  <si>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</si>
  <si>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</si>
  <si>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</si>
  <si>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</si>
  <si>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</si>
  <si>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</si>
  <si>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</si>
  <si>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</si>
  <si>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</si>
  <si>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</si>
  <si>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</si>
  <si>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</si>
  <si>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</si>
  <si>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</si>
  <si>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</si>
  <si>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</si>
  <si>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</si>
  <si>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</si>
  <si>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</si>
  <si>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</si>
  <si>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</si>
  <si>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</si>
  <si>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</si>
  <si>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</si>
  <si>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</si>
  <si>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</si>
  <si>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</si>
  <si>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</si>
  <si>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</si>
  <si>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</si>
  <si>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</si>
  <si>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</si>
  <si>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</si>
  <si>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</si>
  <si>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</si>
  <si>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</si>
  <si>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</si>
  <si>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</si>
  <si>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</si>
  <si>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</si>
  <si>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</si>
  <si>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</si>
  <si>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</si>
  <si>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</si>
  <si>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</si>
  <si>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</si>
  <si>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</si>
  <si>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</si>
  <si>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</si>
  <si>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</si>
  <si>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</si>
  <si>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</si>
  <si>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</si>
  <si>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</si>
  <si>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</si>
  <si>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</si>
  <si>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</si>
  <si>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</si>
  <si>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</si>
  <si>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</si>
  <si>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</si>
  <si>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</si>
  <si>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</si>
  <si>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</si>
  <si>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</si>
  <si>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</si>
  <si>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</si>
  <si>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</si>
  <si>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</si>
  <si>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</si>
  <si>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</si>
  <si>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</si>
  <si>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</si>
  <si>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</si>
  <si>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</si>
  <si>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</si>
  <si>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</si>
  <si>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</si>
  <si>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</si>
  <si>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</si>
  <si>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</si>
  <si>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</si>
  <si>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</si>
  <si>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</si>
  <si>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</si>
  <si>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</si>
  <si>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</si>
  <si>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</si>
  <si>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</si>
  <si>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</si>
  <si>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</si>
  <si>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</si>
  <si>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</si>
  <si>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</si>
  <si>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</si>
  <si>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</si>
  <si>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</si>
  <si>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</si>
  <si>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</si>
  <si>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</si>
  <si>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</si>
  <si>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</si>
  <si>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</si>
  <si>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</si>
  <si>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</si>
  <si>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</si>
  <si>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</si>
  <si>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</si>
  <si>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</si>
  <si>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</si>
  <si>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</si>
  <si>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</si>
  <si>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</si>
  <si>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</si>
  <si>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</si>
  <si>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</si>
  <si>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</si>
  <si>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</si>
  <si>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</si>
  <si>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</si>
  <si>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</si>
  <si>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</si>
  <si>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</si>
  <si>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</si>
  <si>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</si>
  <si>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</si>
  <si>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</si>
  <si>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</si>
  <si>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</si>
  <si>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</si>
  <si>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</si>
  <si>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</si>
  <si>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</si>
  <si>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</si>
  <si>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</si>
  <si>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</si>
  <si>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</si>
  <si>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</si>
  <si>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</si>
  <si>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</si>
  <si>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</si>
  <si>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</si>
  <si>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</si>
  <si>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</si>
  <si>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</si>
  <si>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</si>
  <si>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</si>
  <si>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</si>
  <si>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</si>
  <si>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</si>
  <si>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</si>
  <si>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</si>
  <si>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</si>
  <si>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</si>
  <si>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</si>
  <si>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</si>
  <si>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</si>
  <si>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</si>
  <si>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</si>
  <si>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</si>
  <si>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</si>
  <si>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</si>
  <si>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</si>
  <si>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</si>
  <si>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</si>
  <si>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</si>
  <si>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</si>
  <si>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</si>
  <si>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</si>
  <si>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</si>
  <si>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</si>
  <si>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</si>
  <si>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</si>
  <si>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</si>
  <si>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</si>
  <si>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</si>
  <si>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</si>
  <si>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</si>
  <si>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</si>
  <si>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</si>
  <si>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</si>
  <si>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</si>
  <si>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</si>
  <si>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</si>
  <si>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</si>
  <si>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</si>
  <si>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</si>
  <si>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</si>
  <si>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</si>
  <si>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</si>
  <si>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</si>
  <si>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</si>
  <si>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</si>
  <si>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</si>
  <si>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</si>
  <si>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</si>
  <si>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</si>
  <si>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</si>
  <si>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</si>
  <si>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</si>
  <si>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</si>
  <si>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</si>
  <si>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</si>
  <si>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</si>
  <si>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</si>
  <si>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</si>
  <si>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</si>
  <si>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</si>
  <si>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</si>
  <si>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</si>
  <si>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</si>
  <si>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</si>
  <si>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</si>
  <si>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</si>
  <si>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</si>
  <si>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</si>
  <si>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</si>
  <si>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</si>
  <si>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</si>
  <si>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</si>
  <si>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</si>
  <si>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</si>
  <si>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</si>
  <si>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</si>
  <si>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</si>
  <si>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</si>
  <si>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</si>
  <si>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</si>
  <si>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</si>
  <si>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</si>
  <si>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</si>
  <si>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</si>
  <si>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</si>
  <si>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</si>
  <si>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</si>
  <si>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</si>
  <si>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</si>
  <si>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</si>
  <si>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</si>
  <si>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</si>
  <si>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</si>
  <si>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</si>
  <si>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</si>
  <si>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</si>
  <si>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</si>
  <si>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</si>
  <si>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</si>
  <si>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</si>
  <si>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</si>
  <si>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</si>
  <si>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</si>
  <si>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</si>
  <si>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</si>
  <si>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</si>
  <si>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</si>
  <si>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</si>
  <si>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</si>
  <si>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</si>
  <si>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</si>
  <si>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</si>
  <si>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</si>
  <si>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</si>
  <si>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</si>
  <si>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</si>
  <si>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</si>
  <si>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</si>
  <si>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</si>
  <si>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</si>
  <si>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</si>
  <si>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</si>
  <si>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</si>
  <si>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</si>
  <si>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</si>
  <si>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</si>
  <si>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</si>
  <si>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</si>
  <si>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</si>
  <si>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</si>
  <si>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</si>
  <si>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</si>
  <si>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</si>
  <si>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</si>
  <si>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</si>
  <si>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</si>
  <si>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</si>
  <si>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</si>
  <si>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</si>
  <si>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</si>
  <si>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</si>
  <si>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</si>
  <si>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</si>
  <si>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</si>
  <si>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</si>
  <si>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</si>
  <si>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</si>
  <si>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</si>
  <si>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</si>
  <si>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</si>
  <si>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</si>
  <si>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</si>
  <si>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</si>
  <si>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</si>
  <si>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</si>
  <si>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</si>
  <si>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</si>
  <si>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</si>
  <si>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</si>
  <si>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</si>
  <si>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</si>
  <si>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</si>
  <si>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</si>
  <si>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</si>
  <si>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</si>
  <si>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</si>
  <si>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</si>
  <si>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</si>
  <si>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</si>
  <si>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</si>
  <si>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</si>
  <si>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</si>
  <si>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</si>
  <si>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</si>
  <si>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</si>
  <si>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</si>
  <si>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</si>
  <si>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</si>
  <si>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</si>
  <si>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</si>
  <si>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</si>
  <si>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</si>
  <si>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</si>
  <si>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</si>
  <si>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</si>
  <si>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</si>
  <si>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</si>
  <si>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</si>
  <si>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</si>
  <si>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</si>
  <si>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</si>
  <si>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</si>
  <si>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</si>
  <si>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</si>
  <si>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</si>
  <si>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</si>
  <si>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</si>
  <si>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</si>
  <si>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</si>
  <si>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</si>
  <si>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</si>
  <si>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</si>
  <si>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</si>
  <si>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</si>
  <si>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</si>
  <si>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</si>
  <si>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</si>
  <si>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</si>
  <si>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</si>
  <si>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</si>
  <si>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</si>
  <si>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</si>
  <si>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</si>
  <si>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</si>
  <si>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</si>
  <si>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</si>
  <si>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</si>
  <si>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</si>
  <si>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</si>
  <si>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</si>
  <si>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</si>
  <si>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</si>
  <si>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</si>
  <si>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</si>
  <si>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</si>
  <si>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</si>
  <si>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</si>
  <si>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</si>
  <si>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</si>
  <si>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</si>
  <si>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</si>
  <si>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</si>
  <si>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</si>
  <si>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</si>
  <si>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</si>
  <si>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</si>
  <si>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</si>
  <si>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</si>
  <si>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</si>
  <si>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</si>
  <si>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</si>
  <si>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</si>
  <si>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</si>
  <si>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</si>
  <si>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</si>
  <si>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</si>
  <si>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</si>
  <si>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</si>
  <si>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</si>
  <si>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</si>
  <si>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</si>
  <si>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</si>
  <si>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</si>
  <si>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</si>
  <si>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</si>
  <si>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</si>
  <si>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</si>
  <si>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</si>
  <si>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</si>
  <si>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</si>
  <si>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</si>
  <si>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</si>
  <si>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</si>
  <si>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</si>
  <si>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</si>
  <si>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</si>
  <si>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</si>
  <si>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</si>
  <si>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</si>
  <si>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</si>
  <si>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</si>
  <si>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</si>
  <si>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</si>
  <si>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</si>
  <si>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</si>
  <si>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</si>
  <si>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</si>
  <si>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</si>
  <si>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</si>
  <si>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</si>
  <si>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</si>
  <si>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</si>
  <si>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</si>
  <si>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</si>
  <si>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</si>
  <si>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</si>
  <si>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</si>
  <si>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</si>
  <si>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</si>
  <si>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</si>
  <si>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</si>
  <si>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</si>
  <si>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</si>
  <si>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</si>
  <si>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</si>
  <si>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</si>
  <si>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</si>
  <si>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</si>
  <si>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</si>
  <si>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</si>
  <si>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</si>
  <si>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</si>
  <si>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</si>
  <si>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</si>
  <si>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</si>
  <si>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</si>
  <si>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</si>
  <si>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</si>
  <si>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</si>
  <si>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</si>
  <si>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</si>
  <si>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</si>
  <si>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</si>
  <si>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</si>
  <si>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</si>
  <si>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</si>
  <si>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</si>
  <si>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</si>
  <si>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</si>
  <si>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</si>
  <si>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</si>
  <si>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</si>
  <si>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</si>
  <si>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</si>
  <si>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</si>
  <si>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</si>
  <si>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</si>
  <si>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</si>
  <si>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</si>
  <si>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</si>
  <si>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</si>
  <si>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</si>
  <si>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</si>
  <si>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</si>
  <si>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</si>
  <si>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</si>
  <si>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</si>
  <si>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</si>
  <si>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</si>
  <si>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</si>
  <si>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</si>
  <si>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</si>
  <si>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</si>
  <si>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</si>
  <si>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</si>
  <si>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</si>
  <si>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</si>
  <si>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</si>
  <si>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</si>
  <si>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</si>
  <si>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</si>
  <si>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</si>
  <si>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</si>
  <si>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</si>
  <si>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</si>
  <si>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</si>
  <si>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</si>
  <si>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</si>
  <si>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</si>
  <si>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</si>
  <si>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</si>
  <si>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</si>
  <si>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</si>
  <si>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</si>
  <si>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</si>
  <si>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</si>
  <si>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</si>
  <si>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</si>
  <si>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</si>
  <si>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</si>
  <si>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</si>
  <si>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</si>
  <si>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</si>
  <si>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</si>
  <si>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</si>
  <si>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</si>
  <si>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</si>
  <si>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</si>
  <si>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</si>
  <si>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</si>
  <si>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</si>
  <si>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</si>
  <si>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</si>
  <si>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</si>
  <si>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</si>
  <si>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</si>
  <si>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</si>
  <si>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</si>
  <si>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</si>
  <si>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</si>
  <si>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</si>
  <si>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</si>
  <si>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</si>
  <si>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</si>
  <si>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</si>
  <si>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</si>
  <si>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</si>
  <si>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</si>
  <si>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</si>
  <si>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</si>
  <si>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</si>
  <si>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</si>
  <si>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</si>
  <si>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</si>
  <si>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</si>
  <si>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</si>
  <si>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</si>
  <si>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</si>
  <si>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</si>
  <si>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</si>
  <si>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</si>
  <si>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</si>
  <si>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</si>
  <si>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</si>
  <si>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</si>
  <si>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</si>
  <si>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</si>
  <si>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</si>
  <si>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</si>
  <si>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</si>
  <si>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</si>
  <si>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</si>
  <si>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</si>
  <si>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</si>
  <si>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</si>
  <si>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</si>
  <si>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</si>
  <si>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</si>
  <si>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</si>
  <si>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</si>
  <si>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</si>
  <si>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</si>
  <si>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</si>
  <si>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</si>
  <si>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</si>
  <si>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</si>
  <si>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</si>
  <si>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</si>
  <si>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</si>
  <si>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</si>
  <si>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</si>
  <si>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</si>
  <si>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</si>
  <si>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</si>
  <si>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</si>
  <si>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</si>
  <si>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</si>
  <si>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</si>
  <si>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</si>
  <si>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</si>
  <si>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</si>
  <si>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</si>
  <si>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</si>
  <si>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</si>
  <si>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</si>
  <si>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</si>
  <si>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</si>
  <si>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</si>
  <si>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</si>
  <si>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</si>
  <si>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</si>
  <si>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</si>
  <si>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</si>
  <si>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</si>
  <si>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</si>
  <si>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</si>
  <si>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</si>
  <si>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</si>
  <si>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</si>
  <si>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</si>
  <si>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</si>
  <si>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</si>
  <si>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</si>
  <si>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</si>
  <si>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</si>
  <si>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</si>
  <si>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</si>
  <si>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</si>
  <si>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</si>
  <si>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</si>
  <si>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</si>
  <si>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</si>
  <si>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</si>
  <si>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</si>
  <si>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</si>
  <si>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</si>
  <si>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</si>
  <si>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</si>
  <si>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</si>
  <si>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</si>
  <si>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</si>
  <si>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</si>
  <si>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</si>
  <si>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</si>
  <si>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</si>
  <si>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</si>
  <si>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</si>
  <si>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</si>
  <si>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</si>
  <si>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</si>
  <si>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</si>
  <si>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</si>
  <si>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</si>
  <si>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</si>
  <si>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</si>
  <si>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</si>
  <si>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</si>
  <si>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</si>
  <si>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</si>
  <si>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</si>
  <si>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</si>
  <si>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</si>
  <si>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</si>
  <si>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</si>
  <si>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</si>
  <si>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</si>
  <si>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</si>
  <si>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</si>
  <si>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</si>
  <si>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</si>
  <si>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</si>
  <si>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</si>
  <si>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</si>
  <si>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</si>
  <si>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</si>
  <si>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</si>
  <si>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</si>
  <si>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</si>
  <si>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</si>
  <si>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</si>
  <si>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</si>
  <si>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</si>
  <si>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</si>
  <si>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</si>
  <si>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</si>
  <si>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</si>
  <si>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</si>
  <si>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</si>
  <si>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</si>
  <si>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</si>
  <si>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</si>
  <si>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</si>
  <si>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</si>
  <si>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</si>
  <si>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</si>
  <si>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</si>
  <si>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</si>
  <si>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</si>
  <si>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</si>
  <si>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</si>
  <si>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</si>
  <si>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</si>
  <si>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</si>
  <si>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</si>
  <si>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</si>
  <si>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</si>
  <si>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</si>
  <si>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</si>
  <si>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</si>
  <si>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</si>
  <si>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</si>
  <si>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</si>
  <si>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</si>
  <si>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</si>
  <si>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</si>
  <si>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</si>
  <si>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</si>
  <si>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</si>
  <si>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</si>
  <si>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</si>
  <si>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</si>
  <si>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</si>
  <si>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</si>
  <si>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</si>
  <si>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</si>
  <si>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</si>
  <si>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</si>
  <si>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</si>
  <si>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</si>
  <si>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</si>
  <si>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</si>
  <si>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</si>
  <si>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</si>
  <si>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</si>
  <si>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</si>
  <si>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</si>
  <si>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</si>
  <si>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</si>
  <si>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</si>
  <si>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</si>
  <si>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</si>
  <si>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</si>
  <si>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</si>
  <si>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</si>
  <si>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</si>
  <si>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</si>
  <si>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</si>
  <si>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</si>
  <si>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</si>
  <si>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</si>
  <si>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</si>
  <si>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</si>
  <si>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</si>
  <si>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</si>
  <si>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</si>
  <si>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</si>
  <si>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</si>
  <si>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</si>
  <si>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</si>
  <si>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</si>
  <si>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</si>
  <si>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</si>
  <si>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</si>
  <si>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</si>
  <si>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</si>
  <si>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</si>
  <si>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</si>
  <si>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</si>
  <si>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</si>
  <si>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</si>
  <si>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</si>
  <si>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</si>
  <si>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</si>
  <si>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</si>
  <si>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</si>
  <si>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</si>
  <si>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</si>
  <si>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</si>
  <si>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</si>
  <si>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</si>
  <si>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</si>
  <si>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</si>
  <si>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</si>
  <si>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</si>
  <si>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</si>
  <si>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</si>
  <si>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</si>
  <si>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</si>
  <si>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</si>
  <si>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</si>
  <si>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</si>
  <si>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</si>
  <si>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</si>
  <si>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</si>
  <si>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</si>
  <si>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</si>
  <si>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</si>
  <si>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</si>
  <si>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</si>
  <si>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</si>
  <si>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</si>
  <si>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</si>
  <si>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</si>
  <si>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</si>
  <si>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</si>
  <si>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</si>
  <si>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</si>
  <si>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</si>
  <si>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</si>
  <si>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</si>
  <si>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</si>
  <si>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</si>
  <si>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</si>
  <si>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</si>
  <si>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</si>
  <si>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</si>
  <si>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</si>
  <si>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</si>
  <si>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</si>
  <si>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</si>
  <si>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</si>
  <si>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</si>
  <si>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</si>
  <si>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</si>
  <si>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</si>
  <si>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</si>
  <si>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</si>
  <si>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</si>
  <si>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</si>
  <si>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</si>
  <si>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</si>
  <si>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</si>
  <si>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</si>
  <si>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</si>
  <si>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</si>
  <si>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</si>
  <si>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</si>
  <si>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</si>
  <si>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</si>
  <si>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</si>
  <si>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</si>
  <si>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</si>
  <si>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</si>
  <si>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</si>
  <si>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</si>
  <si>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</si>
  <si>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</si>
  <si>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</si>
  <si>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</si>
  <si>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</si>
  <si>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</si>
  <si>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</si>
  <si>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</si>
  <si>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</si>
  <si>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</si>
  <si>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</si>
  <si>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</si>
  <si>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</si>
  <si>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</si>
  <si>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</si>
  <si>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</si>
  <si>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</si>
  <si>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</si>
  <si>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</si>
  <si>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</si>
  <si>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</si>
  <si>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</si>
  <si>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</si>
  <si>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</si>
  <si>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</si>
  <si>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</si>
  <si>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</si>
  <si>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</si>
  <si>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</si>
  <si>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</si>
  <si>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</si>
  <si>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</si>
  <si>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</si>
  <si>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</si>
  <si>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</si>
  <si>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</si>
  <si>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</si>
  <si>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</si>
  <si>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</si>
  <si>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</si>
  <si>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</si>
  <si>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</si>
  <si>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</si>
  <si>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</si>
  <si>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</si>
  <si>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</si>
  <si>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</si>
  <si>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</si>
  <si>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</si>
  <si>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</si>
  <si>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</si>
  <si>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</si>
  <si>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</si>
  <si>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</si>
  <si>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</si>
  <si>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</si>
  <si>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</si>
  <si>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</si>
  <si>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</si>
  <si>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</si>
  <si>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</si>
  <si>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</si>
  <si>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</si>
  <si>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</si>
  <si>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</si>
  <si>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</si>
  <si>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</si>
  <si>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</si>
  <si>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</si>
  <si>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</si>
  <si>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</si>
  <si>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</si>
  <si>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</si>
  <si>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</si>
  <si>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</si>
  <si>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</si>
  <si>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</si>
  <si>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</si>
  <si>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</si>
  <si>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</si>
  <si>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</si>
  <si>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</si>
  <si>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</si>
  <si>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</si>
  <si>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</si>
  <si>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</si>
  <si>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</si>
  <si>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</si>
  <si>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</si>
  <si>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</si>
  <si>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</si>
  <si>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</si>
  <si>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</si>
  <si>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</si>
  <si>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</si>
  <si>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</si>
  <si>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</si>
  <si>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</si>
  <si>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</si>
  <si>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</si>
  <si>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</si>
  <si>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</si>
  <si>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</si>
  <si>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</si>
  <si>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</si>
  <si>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</si>
  <si>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</si>
  <si>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</si>
  <si>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</si>
  <si>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</si>
  <si>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</si>
  <si>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</si>
  <si>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</si>
  <si>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</si>
  <si>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</si>
  <si>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</si>
  <si>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</si>
  <si>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</si>
  <si>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</si>
  <si>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</si>
  <si>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</si>
  <si>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</si>
  <si>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</si>
  <si>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</si>
  <si>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</si>
  <si>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</si>
  <si>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</si>
  <si>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</si>
  <si>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</si>
  <si>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</si>
  <si>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</si>
  <si>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</si>
  <si>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</si>
  <si>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</si>
  <si>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</si>
  <si>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</si>
  <si>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</si>
  <si>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</si>
  <si>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</si>
  <si>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</si>
  <si>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</si>
  <si>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</si>
  <si>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</si>
  <si>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</si>
  <si>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</si>
  <si>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</si>
  <si>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</si>
  <si>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</si>
  <si>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</si>
  <si>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</si>
  <si>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</si>
  <si>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</si>
  <si>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</si>
  <si>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</si>
  <si>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</si>
  <si>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</si>
  <si>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</si>
  <si>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</si>
  <si>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</si>
  <si>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</si>
  <si>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</si>
  <si>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</si>
  <si>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</si>
  <si>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</si>
  <si>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</si>
  <si>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</si>
  <si>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</si>
  <si>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</si>
  <si>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</si>
  <si>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</si>
  <si>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</si>
  <si>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</si>
  <si>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</si>
  <si>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</si>
  <si>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</si>
  <si>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</si>
  <si>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</si>
  <si>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</si>
  <si>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</si>
  <si>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</si>
  <si>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</si>
  <si>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</si>
  <si>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</si>
  <si>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</si>
  <si>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</si>
  <si>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</si>
  <si>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</si>
  <si>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</si>
  <si>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</si>
  <si>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</si>
  <si>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</si>
  <si>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</si>
  <si>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</si>
  <si>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</si>
  <si>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</si>
  <si>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</si>
  <si>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</si>
  <si>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</si>
  <si>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</si>
  <si>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</si>
  <si>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</si>
  <si>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</si>
  <si>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</si>
  <si>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</si>
  <si>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</si>
  <si>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</si>
  <si>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</si>
  <si>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</si>
  <si>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</si>
  <si>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</si>
  <si>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</si>
  <si>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</si>
  <si>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</si>
  <si>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</si>
  <si>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</si>
  <si>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</si>
  <si>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</si>
  <si>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</si>
  <si>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</si>
  <si>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</si>
  <si>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</si>
  <si>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</si>
  <si>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</si>
  <si>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</si>
  <si>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</si>
  <si>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</si>
  <si>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</si>
  <si>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</si>
  <si>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</si>
  <si>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</si>
  <si>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</si>
  <si>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</si>
  <si>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</si>
  <si>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</si>
  <si>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</si>
  <si>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</si>
  <si>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</si>
  <si>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</si>
  <si>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</si>
  <si>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</si>
  <si>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</si>
  <si>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</si>
  <si>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</si>
  <si>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</si>
  <si>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</si>
  <si>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</si>
  <si>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</si>
  <si>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</si>
  <si>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</si>
  <si>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</si>
  <si>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</si>
  <si>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</si>
  <si>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</si>
  <si>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</si>
  <si>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</si>
  <si>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</si>
  <si>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</si>
  <si>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</si>
  <si>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</si>
  <si>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</si>
  <si>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</si>
  <si>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</si>
  <si>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</si>
  <si>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</si>
  <si>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</si>
  <si>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</si>
  <si>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</si>
  <si>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</si>
  <si>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</si>
  <si>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</si>
  <si>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</si>
  <si>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</si>
  <si>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</si>
  <si>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</si>
  <si>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</si>
  <si>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</si>
  <si>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</si>
  <si>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</si>
  <si>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</si>
  <si>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</si>
  <si>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</si>
  <si>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</si>
  <si>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</si>
  <si>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</si>
  <si>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</si>
  <si>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</si>
  <si>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</si>
  <si>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</si>
  <si>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</si>
  <si>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</si>
  <si>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</si>
  <si>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</si>
  <si>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</si>
  <si>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</si>
  <si>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</si>
  <si>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</si>
  <si>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</si>
  <si>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</si>
  <si>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</si>
  <si>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</si>
  <si>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</si>
  <si>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</si>
  <si>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</si>
  <si>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</si>
  <si>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</si>
  <si>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</si>
  <si>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</si>
  <si>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</si>
  <si>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</si>
  <si>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</si>
  <si>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</si>
  <si>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</si>
  <si>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</si>
  <si>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</si>
  <si>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</si>
  <si>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</si>
  <si>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</si>
  <si>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</si>
  <si>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</si>
  <si>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</si>
  <si>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</si>
  <si>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</si>
  <si>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</si>
  <si>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</si>
  <si>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</si>
  <si>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</si>
  <si>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</si>
  <si>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</si>
  <si>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</si>
  <si>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</si>
  <si>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</si>
  <si>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</si>
  <si>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</si>
  <si>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</si>
  <si>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</si>
  <si>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</si>
  <si>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</si>
  <si>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</si>
  <si>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</si>
  <si>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</si>
  <si>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</si>
  <si>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</si>
  <si>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</si>
  <si>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</si>
  <si>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</si>
  <si>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</si>
  <si>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</si>
  <si>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</si>
  <si>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</si>
  <si>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</si>
  <si>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</si>
  <si>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</si>
  <si>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</si>
  <si>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</si>
  <si>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</si>
  <si>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</si>
  <si>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</si>
  <si>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</si>
  <si>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</si>
  <si>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</si>
  <si>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</si>
  <si>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</si>
  <si>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</si>
  <si>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</si>
  <si>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</si>
  <si>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</si>
  <si>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</si>
  <si>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</si>
  <si>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</si>
  <si>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</si>
  <si>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</si>
  <si>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</si>
  <si>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</si>
  <si>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</si>
  <si>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</si>
  <si>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</si>
  <si>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</si>
  <si>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</si>
  <si>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</si>
  <si>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</si>
  <si>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</si>
  <si>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</si>
  <si>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</si>
  <si>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</si>
  <si>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</si>
  <si>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</si>
  <si>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</si>
  <si>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</si>
  <si>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</si>
  <si>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</si>
  <si>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</si>
  <si>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</si>
  <si>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</si>
  <si>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</si>
  <si>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</si>
  <si>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</si>
  <si>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</si>
  <si>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</si>
  <si>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</si>
  <si>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</si>
  <si>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</si>
  <si>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</si>
  <si>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</si>
  <si>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</si>
  <si>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</si>
  <si>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</si>
  <si>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</si>
  <si>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</si>
  <si>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</si>
  <si>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</si>
  <si>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</si>
  <si>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</si>
  <si>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</si>
  <si>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</si>
  <si>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</si>
  <si>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</si>
  <si>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</si>
  <si>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</si>
  <si>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</si>
  <si>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</si>
  <si>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</si>
  <si>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</si>
  <si>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</si>
  <si>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</si>
  <si>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</si>
  <si>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</si>
  <si>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</si>
  <si>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</si>
  <si>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</si>
  <si>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</si>
  <si>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</si>
  <si>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</si>
  <si>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</si>
  <si>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</si>
  <si>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</si>
  <si>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</si>
  <si>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</si>
  <si>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</si>
  <si>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</si>
  <si>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</si>
  <si>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</si>
  <si>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</si>
  <si>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</si>
  <si>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</si>
  <si>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</si>
  <si>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</si>
  <si>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</si>
  <si>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</si>
  <si>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</si>
  <si>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</si>
  <si>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</si>
  <si>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</si>
  <si>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</si>
  <si>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</si>
  <si>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</si>
  <si>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</si>
  <si>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</si>
  <si>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</si>
  <si>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</si>
  <si>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</si>
  <si>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</si>
  <si>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</si>
  <si>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</si>
  <si>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</si>
  <si>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</si>
  <si>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</si>
  <si>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</si>
  <si>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</si>
  <si>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</si>
  <si>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</si>
  <si>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</si>
  <si>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</si>
  <si>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</si>
  <si>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</si>
  <si>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</si>
  <si>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</si>
  <si>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</si>
  <si>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</si>
  <si>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</si>
  <si>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</si>
  <si>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</si>
  <si>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</si>
  <si>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</si>
  <si>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</si>
  <si>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</si>
  <si>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</si>
  <si>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</si>
  <si>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</si>
  <si>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</si>
  <si>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</si>
  <si>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</si>
  <si>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</si>
  <si>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</si>
  <si>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</si>
  <si>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</si>
  <si>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</si>
  <si>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</si>
  <si>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</si>
  <si>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</si>
  <si>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</si>
  <si>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</si>
  <si>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</si>
  <si>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</si>
  <si>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</si>
  <si>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</si>
  <si>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</si>
  <si>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</si>
  <si>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</si>
  <si>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</si>
  <si>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</si>
  <si>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</si>
  <si>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</si>
  <si>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</si>
  <si>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</si>
  <si>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</si>
  <si>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</si>
  <si>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</si>
  <si>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</si>
  <si>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</si>
  <si>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</si>
  <si>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</si>
  <si>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</si>
  <si>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</si>
  <si>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</si>
  <si>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</si>
  <si>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</si>
  <si>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</si>
  <si>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</si>
  <si>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</si>
  <si>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</si>
  <si>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</si>
  <si>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</si>
  <si>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</si>
  <si>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</si>
  <si>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</si>
  <si>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</si>
  <si>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</si>
  <si>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</si>
  <si>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</si>
  <si>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</si>
  <si>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</si>
  <si>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</si>
  <si>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</si>
  <si>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</si>
  <si>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</si>
  <si>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</si>
  <si>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</si>
  <si>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</si>
  <si>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</si>
  <si>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</si>
  <si>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</si>
  <si>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</si>
  <si>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</si>
  <si>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</si>
  <si>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</si>
  <si>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</si>
  <si>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</si>
  <si>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</si>
  <si>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</si>
  <si>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</si>
  <si>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</si>
  <si>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</si>
  <si>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</si>
  <si>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</si>
  <si>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</si>
  <si>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</si>
  <si>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</si>
  <si>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</si>
  <si>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</si>
  <si>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</si>
  <si>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</si>
  <si>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</si>
  <si>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</si>
  <si>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</si>
  <si>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</si>
  <si>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</si>
  <si>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</si>
  <si>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</si>
  <si>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</si>
  <si>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</si>
  <si>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</si>
  <si>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</si>
  <si>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</si>
  <si>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</si>
  <si>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</si>
  <si>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</si>
  <si>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</si>
  <si>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</si>
  <si>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</si>
  <si>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</si>
  <si>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</si>
  <si>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</si>
  <si>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</si>
  <si>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</si>
  <si>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</si>
  <si>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</si>
  <si>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</si>
  <si>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</si>
  <si>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</si>
  <si>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</si>
  <si>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</si>
  <si>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</si>
  <si>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</si>
  <si>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</si>
  <si>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</si>
  <si>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</si>
  <si>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</si>
  <si>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</si>
  <si>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</si>
  <si>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</si>
  <si>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</si>
  <si>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</si>
  <si>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</si>
  <si>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</si>
  <si>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</si>
  <si>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</si>
  <si>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</si>
  <si>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</si>
  <si>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</si>
  <si>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</si>
  <si>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</si>
  <si>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</si>
  <si>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</si>
  <si>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</si>
  <si>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</si>
  <si>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</si>
  <si>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</si>
  <si>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</si>
  <si>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</si>
  <si>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</si>
  <si>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</si>
  <si>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</si>
  <si>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</si>
  <si>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</si>
  <si>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</si>
  <si>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</si>
  <si>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</si>
  <si>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</si>
  <si>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</si>
  <si>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</si>
  <si>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</si>
  <si>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</si>
  <si>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</si>
  <si>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</si>
  <si>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</si>
  <si>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</si>
  <si>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</si>
  <si>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</si>
  <si>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</si>
  <si>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</si>
  <si>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</si>
  <si>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</si>
  <si>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</si>
  <si>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</si>
  <si>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</si>
  <si>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</si>
  <si>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</si>
  <si>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</si>
  <si>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</si>
  <si>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</si>
  <si>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</si>
  <si>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</si>
  <si>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</si>
  <si>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</si>
  <si>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</si>
  <si>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</si>
  <si>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</si>
  <si>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</si>
  <si>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</si>
  <si>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</si>
  <si>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</si>
  <si>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</si>
  <si>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</si>
  <si>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</si>
  <si>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</si>
  <si>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</si>
  <si>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</si>
  <si>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</si>
  <si>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</si>
  <si>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</si>
  <si>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</si>
  <si>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</si>
  <si>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</si>
  <si>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</si>
  <si>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</si>
  <si>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</si>
  <si>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</si>
  <si>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</si>
  <si>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</si>
  <si>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</si>
  <si>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</si>
  <si>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</si>
  <si>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</si>
  <si>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</si>
  <si>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</si>
  <si>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</si>
  <si>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</si>
  <si>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</si>
  <si>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</si>
  <si>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</si>
  <si>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</si>
  <si>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</si>
  <si>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</si>
  <si>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</si>
  <si>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</si>
  <si>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</si>
  <si>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</si>
  <si>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</si>
  <si>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</si>
  <si>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</si>
  <si>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</si>
  <si>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</si>
  <si>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</si>
  <si>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</si>
  <si>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</si>
  <si>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</si>
  <si>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</si>
  <si>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</si>
  <si>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</si>
  <si>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</si>
  <si>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</si>
  <si>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</si>
  <si>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</si>
  <si>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</si>
  <si>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</si>
  <si>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</si>
  <si>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</si>
  <si>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</si>
  <si>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</si>
  <si>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</si>
  <si>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</si>
  <si>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</si>
  <si>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</si>
  <si>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</si>
  <si>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</si>
  <si>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</si>
  <si>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</si>
  <si>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</si>
  <si>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</si>
  <si>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</si>
  <si>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</si>
  <si>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</si>
  <si>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</si>
  <si>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</si>
  <si>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</si>
  <si>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</si>
  <si>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</si>
  <si>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</si>
  <si>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</si>
  <si>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</si>
  <si>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</si>
  <si>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</si>
  <si>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</si>
  <si>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</si>
  <si>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</si>
  <si>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</si>
  <si>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</si>
  <si>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</si>
  <si>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</si>
  <si>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</si>
  <si>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</si>
  <si>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</si>
  <si>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</si>
  <si>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</si>
  <si>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</si>
  <si>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</si>
  <si>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</si>
  <si>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</si>
  <si>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</si>
  <si>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</si>
  <si>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</si>
  <si>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</si>
  <si>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</si>
  <si>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</si>
  <si>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</si>
  <si>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</si>
  <si>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</si>
  <si>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</si>
  <si>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</si>
  <si>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</si>
  <si>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</si>
  <si>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</si>
  <si>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</si>
  <si>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</si>
  <si>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</si>
  <si>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</si>
  <si>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</si>
  <si>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</si>
  <si>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</si>
  <si>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</si>
  <si>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</si>
  <si>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</si>
  <si>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</si>
  <si>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</si>
  <si>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</si>
  <si>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</si>
  <si>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</si>
  <si>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</si>
  <si>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</si>
  <si>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</si>
  <si>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</si>
  <si>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</si>
  <si>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</si>
  <si>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</si>
  <si>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</si>
  <si>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</si>
  <si>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</si>
  <si>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</si>
  <si>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</si>
  <si>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</si>
  <si>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</si>
  <si>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</si>
  <si>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</si>
  <si>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</si>
  <si>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</si>
  <si>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</si>
  <si>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</si>
  <si>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</si>
  <si>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</si>
  <si>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</si>
  <si>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</si>
  <si>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</si>
  <si>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</si>
  <si>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</si>
  <si>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</si>
  <si>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</si>
  <si>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</si>
  <si>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</si>
  <si>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</si>
  <si>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</si>
  <si>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</si>
  <si>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</si>
  <si>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</si>
  <si>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</si>
  <si>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</si>
  <si>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</si>
  <si>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</si>
  <si>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</si>
  <si>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</si>
  <si>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</si>
  <si>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</si>
  <si>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</si>
  <si>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</si>
  <si>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</si>
  <si>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</si>
  <si>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</si>
  <si>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</si>
  <si>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</si>
  <si>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</si>
  <si>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</si>
  <si>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</si>
  <si>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</si>
  <si>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</si>
  <si>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</si>
  <si>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</si>
  <si>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</si>
  <si>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</si>
  <si>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</si>
  <si>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</si>
  <si>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</si>
  <si>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</si>
  <si>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</si>
  <si>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</si>
  <si>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</si>
  <si>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</si>
  <si>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</si>
  <si>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</si>
  <si>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</si>
  <si>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</si>
  <si>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</si>
  <si>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</si>
  <si>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</si>
  <si>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</si>
  <si>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</si>
  <si>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</si>
  <si>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</si>
  <si>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</si>
  <si>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</si>
  <si>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</si>
  <si>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</si>
  <si>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</si>
  <si>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</si>
  <si>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</si>
  <si>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</si>
  <si>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</si>
  <si>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</si>
  <si>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</si>
  <si>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</si>
  <si>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</si>
  <si>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</si>
  <si>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</si>
  <si>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</si>
  <si>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</si>
  <si>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</si>
  <si>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</si>
  <si>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</si>
  <si>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</si>
  <si>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</si>
  <si>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</si>
  <si>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</si>
  <si>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</si>
  <si>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</si>
  <si>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</si>
  <si>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</si>
  <si>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</si>
  <si>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</si>
  <si>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</si>
  <si>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</si>
  <si>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</si>
  <si>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</si>
  <si>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</si>
  <si>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</si>
  <si>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</si>
  <si>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</si>
  <si>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</si>
  <si>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</si>
  <si>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</si>
  <si>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</si>
  <si>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</si>
  <si>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</si>
  <si>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</si>
  <si>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</si>
  <si>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</si>
  <si>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</si>
  <si>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</si>
  <si>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</si>
  <si>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</si>
  <si>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</si>
  <si>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</si>
  <si>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</si>
  <si>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</si>
  <si>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</si>
  <si>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</si>
  <si>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</si>
  <si>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</si>
  <si>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</si>
  <si>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</si>
  <si>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</si>
  <si>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</si>
  <si>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</si>
  <si>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</si>
  <si>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</si>
  <si>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</si>
  <si>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</si>
  <si>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</si>
  <si>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</si>
  <si>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</si>
  <si>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</si>
  <si>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</si>
  <si>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</si>
  <si>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</si>
  <si>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</si>
  <si>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</si>
  <si>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</si>
  <si>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</si>
  <si>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</si>
  <si>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</si>
  <si>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</si>
  <si>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</si>
  <si>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</si>
  <si>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</si>
  <si>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</si>
  <si>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</si>
  <si>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</si>
  <si>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</si>
  <si>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</si>
  <si>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</si>
  <si>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</si>
  <si>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</si>
  <si>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</si>
  <si>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</si>
  <si>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</si>
  <si>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</si>
  <si>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</si>
  <si>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</si>
  <si>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</si>
  <si>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</si>
  <si>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</si>
  <si>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</si>
  <si>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</si>
  <si>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</si>
  <si>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</si>
  <si>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</si>
  <si>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</si>
  <si>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</si>
  <si>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</si>
  <si>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</si>
  <si>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</si>
  <si>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</si>
  <si>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</si>
  <si>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</si>
  <si>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</si>
  <si>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</si>
  <si>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</si>
  <si>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</si>
  <si>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</si>
  <si>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</si>
  <si>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</si>
  <si>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</si>
  <si>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</si>
  <si>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</si>
  <si>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</si>
  <si>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</si>
  <si>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</si>
  <si>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</si>
  <si>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</si>
  <si>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</si>
  <si>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</si>
  <si>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</si>
  <si>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</si>
  <si>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</si>
  <si>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</si>
  <si>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</si>
  <si>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</si>
  <si>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</si>
  <si>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</si>
  <si>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</si>
  <si>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</si>
  <si>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</si>
  <si>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</si>
  <si>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</si>
  <si>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</si>
  <si>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</si>
  <si>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</si>
  <si>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</si>
  <si>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</si>
  <si>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</si>
  <si>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</si>
  <si>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</si>
  <si>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</si>
  <si>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</si>
  <si>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</si>
  <si>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</si>
  <si>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</si>
  <si>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</si>
  <si>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</si>
  <si>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</si>
  <si>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</si>
  <si>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</si>
  <si>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</si>
  <si>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</si>
  <si>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</si>
  <si>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</si>
  <si>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</si>
  <si>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</si>
  <si>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</si>
  <si>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</si>
  <si>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</si>
  <si>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</si>
  <si>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</si>
  <si>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</si>
  <si>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</si>
  <si>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</si>
  <si>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</si>
  <si>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</si>
  <si>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</si>
  <si>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</si>
  <si>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</si>
  <si>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</si>
  <si>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</si>
  <si>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</si>
  <si>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</si>
  <si>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</si>
  <si>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</si>
  <si>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</si>
  <si>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</si>
  <si>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</si>
  <si>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</si>
  <si>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</si>
  <si>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</si>
  <si>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</si>
  <si>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</si>
  <si>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</si>
  <si>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</si>
  <si>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</si>
  <si>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</si>
  <si>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</si>
  <si>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</si>
  <si>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</si>
  <si>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</si>
  <si>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</si>
  <si>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</si>
  <si>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</si>
  <si>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</si>
  <si>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</si>
  <si>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</si>
  <si>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</si>
  <si>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</si>
  <si>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</si>
  <si>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</si>
  <si>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</si>
  <si>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</si>
  <si>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</si>
  <si>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</si>
  <si>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</si>
  <si>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</si>
  <si>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</si>
  <si>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</si>
  <si>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</si>
  <si>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</si>
  <si>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</si>
  <si>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</si>
  <si>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</si>
  <si>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</si>
  <si>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</si>
  <si>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</si>
  <si>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</si>
  <si>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</si>
  <si>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</si>
  <si>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</si>
  <si>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</si>
  <si>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</si>
  <si>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</si>
  <si>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</si>
  <si>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</si>
  <si>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</si>
  <si>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</si>
  <si>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</si>
  <si>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</si>
  <si>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</si>
  <si>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</si>
  <si>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</si>
  <si>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</si>
  <si>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</si>
  <si>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</si>
  <si>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</si>
  <si>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</si>
  <si>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</si>
  <si>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</si>
  <si>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</si>
  <si>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</si>
  <si>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</si>
  <si>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</si>
  <si>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</si>
  <si>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</si>
  <si>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</si>
  <si>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</si>
  <si>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</si>
  <si>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</si>
  <si>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</si>
  <si>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</si>
  <si>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</si>
  <si>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</si>
  <si>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</si>
  <si>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</si>
  <si>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</si>
  <si>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</si>
  <si>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</si>
  <si>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</si>
  <si>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</si>
  <si>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</si>
  <si>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</si>
  <si>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</si>
  <si>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</si>
  <si>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</si>
  <si>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</si>
  <si>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</si>
  <si>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</si>
  <si>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</si>
  <si>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</si>
  <si>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</si>
  <si>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</si>
  <si>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</si>
  <si>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</si>
  <si>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</si>
  <si>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</si>
  <si>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</si>
  <si>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</si>
  <si>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</si>
  <si>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</si>
  <si>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</si>
  <si>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</si>
  <si>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</si>
  <si>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</si>
  <si>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</si>
  <si>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</si>
  <si>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</si>
  <si>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</si>
  <si>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</si>
  <si>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</si>
  <si>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</si>
  <si>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</si>
  <si>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</si>
  <si>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</si>
  <si>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</si>
  <si>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</si>
  <si>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</si>
  <si>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</si>
  <si>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</si>
  <si>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</si>
  <si>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</si>
  <si>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</si>
  <si>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</si>
  <si>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</si>
  <si>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</si>
  <si>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</si>
  <si>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</si>
  <si>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</si>
  <si>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</si>
  <si>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</si>
  <si>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</si>
  <si>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</si>
  <si>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</si>
  <si>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</si>
  <si>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</si>
  <si>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</si>
  <si>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</si>
  <si>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</si>
  <si>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</si>
  <si>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</si>
  <si>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</si>
  <si>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</si>
  <si>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</si>
  <si>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</si>
  <si>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</si>
  <si>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</si>
  <si>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</si>
  <si>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</si>
  <si>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</si>
  <si>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</si>
  <si>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</si>
  <si>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</si>
  <si>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</si>
  <si>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</si>
  <si>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</si>
  <si>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</si>
  <si>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</si>
  <si>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</si>
  <si>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</si>
  <si>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</si>
  <si>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</si>
  <si>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</si>
  <si>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</si>
  <si>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</si>
  <si>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</si>
  <si>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</si>
  <si>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</si>
  <si>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</si>
  <si>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</si>
  <si>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</si>
  <si>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</si>
  <si>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</si>
  <si>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</si>
  <si>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</si>
  <si>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</si>
  <si>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</si>
  <si>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</si>
  <si>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</si>
  <si>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</si>
  <si>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</si>
  <si>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</si>
  <si>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</si>
  <si>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</si>
  <si>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</si>
  <si>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</si>
  <si>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</si>
  <si>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</si>
  <si>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</si>
  <si>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</si>
  <si>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</si>
  <si>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</si>
  <si>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</si>
  <si>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</si>
  <si>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</si>
  <si>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</si>
  <si>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</si>
  <si>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</si>
  <si>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</si>
  <si>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</si>
  <si>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</si>
  <si>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</si>
  <si>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</si>
  <si>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</si>
  <si>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</si>
  <si>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</si>
  <si>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</si>
  <si>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</si>
  <si>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</si>
  <si>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</si>
  <si>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</si>
  <si>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</si>
  <si>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</si>
  <si>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</si>
  <si>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</si>
  <si>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</si>
  <si>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</si>
  <si>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</si>
  <si>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</si>
  <si>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</si>
  <si>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</si>
  <si>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</si>
  <si>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</si>
  <si>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</si>
  <si>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</si>
  <si>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</si>
  <si>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</si>
  <si>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</si>
  <si>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</si>
  <si>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</si>
  <si>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</si>
  <si>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</si>
  <si>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</si>
  <si>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</si>
  <si>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</si>
  <si>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</si>
  <si>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</si>
  <si>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</si>
  <si>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</si>
  <si>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</si>
  <si>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</si>
  <si>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</si>
  <si>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</si>
  <si>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</si>
  <si>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</si>
  <si>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</si>
  <si>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</si>
  <si>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</si>
  <si>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</si>
  <si>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</si>
  <si>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</si>
  <si>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</si>
  <si>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</si>
  <si>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</si>
  <si>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</si>
  <si>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</si>
  <si>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</si>
  <si>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</si>
  <si>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</si>
  <si>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</si>
  <si>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</si>
  <si>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</si>
  <si>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</si>
  <si>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</si>
  <si>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</si>
  <si>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</si>
  <si>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</si>
  <si>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</si>
  <si>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</si>
  <si>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</si>
  <si>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</si>
  <si>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</si>
  <si>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</si>
  <si>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</si>
  <si>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</si>
  <si>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</si>
  <si>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</si>
  <si>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</si>
  <si>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</si>
  <si>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</si>
  <si>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</si>
  <si>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</si>
  <si>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</si>
  <si>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</si>
  <si>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</si>
  <si>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</si>
  <si>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</si>
  <si>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</si>
  <si>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</si>
  <si>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</si>
  <si>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</si>
  <si>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</si>
  <si>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</si>
  <si>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</si>
  <si>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</si>
  <si>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</si>
  <si>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</si>
  <si>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</si>
  <si>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</si>
  <si>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</si>
  <si>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</si>
  <si>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</si>
  <si>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</si>
  <si>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</si>
  <si>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</si>
  <si>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</si>
  <si>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</si>
  <si>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</si>
  <si>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</si>
  <si>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</si>
  <si>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</si>
  <si>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</si>
  <si>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</si>
  <si>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</si>
  <si>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</si>
  <si>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</si>
  <si>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</si>
  <si>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</si>
  <si>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</si>
  <si>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</si>
  <si>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</si>
  <si>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</si>
  <si>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</si>
  <si>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</si>
  <si>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</si>
  <si>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</si>
  <si>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</si>
  <si>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</si>
  <si>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</si>
  <si>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</si>
  <si>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</si>
  <si>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</si>
  <si>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</si>
  <si>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</si>
  <si>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</si>
  <si>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</si>
  <si>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</si>
  <si>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</si>
  <si>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</si>
  <si>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</si>
  <si>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</si>
  <si>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</si>
  <si>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</si>
  <si>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</si>
  <si>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</si>
  <si>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</si>
  <si>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</si>
  <si>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</si>
  <si>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</si>
  <si>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</si>
  <si>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</si>
  <si>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</si>
  <si>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</si>
  <si>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</si>
  <si>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</si>
  <si>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</si>
  <si>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</si>
  <si>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</si>
  <si>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</si>
  <si>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</si>
  <si>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</si>
  <si>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</si>
  <si>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</si>
  <si>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</si>
  <si>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</si>
  <si>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</si>
  <si>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</si>
  <si>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</si>
  <si>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</si>
  <si>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</si>
  <si>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</si>
  <si>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</si>
  <si>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</si>
  <si>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</si>
  <si>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</si>
  <si>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</si>
  <si>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</si>
  <si>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</si>
  <si>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</si>
  <si>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</si>
  <si>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</si>
  <si>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</si>
  <si>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</si>
  <si>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</si>
  <si>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</si>
  <si>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</si>
  <si>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</si>
  <si>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</si>
  <si>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</si>
  <si>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</si>
  <si>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</si>
  <si>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</si>
  <si>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</si>
  <si>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</si>
  <si>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</si>
  <si>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</si>
  <si>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</si>
  <si>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</si>
  <si>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</si>
  <si>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</si>
  <si>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</si>
  <si>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</si>
  <si>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</si>
  <si>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</si>
  <si>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</si>
  <si>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</si>
  <si>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</si>
  <si>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</si>
  <si>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</si>
  <si>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</si>
  <si>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</si>
  <si>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</si>
  <si>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</si>
  <si>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</si>
  <si>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</si>
  <si>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</si>
  <si>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</si>
  <si>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</si>
  <si>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</si>
  <si>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</si>
  <si>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</si>
  <si>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</si>
  <si>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</si>
  <si>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</si>
  <si>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</si>
  <si>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</si>
  <si>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</si>
  <si>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</si>
  <si>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</si>
  <si>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</si>
  <si>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</si>
  <si>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</si>
  <si>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</si>
  <si>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</si>
  <si>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</si>
  <si>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</si>
  <si>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</si>
  <si>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</si>
  <si>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</si>
  <si>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</si>
  <si>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</si>
  <si>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</si>
  <si>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</si>
  <si>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</si>
  <si>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</si>
  <si>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</si>
  <si>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</si>
  <si>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</si>
  <si>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</si>
  <si>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</si>
  <si>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</si>
  <si>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</si>
  <si>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</si>
  <si>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</si>
  <si>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</si>
  <si>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</si>
  <si>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</si>
  <si>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</si>
  <si>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</si>
  <si>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</si>
  <si>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</si>
  <si>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</si>
  <si>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</si>
  <si>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</si>
  <si>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</si>
  <si>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</si>
  <si>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</si>
  <si>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</si>
  <si>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</si>
  <si>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</si>
  <si>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</si>
  <si>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</si>
  <si>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</si>
  <si>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</si>
  <si>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</si>
  <si>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</si>
  <si>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</si>
  <si>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</si>
  <si>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</si>
  <si>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</si>
  <si>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</si>
  <si>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</si>
  <si>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</si>
  <si>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</si>
  <si>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</si>
  <si>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</si>
  <si>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</si>
  <si>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</si>
  <si>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</si>
  <si>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</si>
  <si>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</si>
  <si>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</si>
  <si>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</si>
  <si>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</si>
  <si>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</si>
  <si>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</si>
  <si>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</si>
  <si>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</si>
  <si>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</si>
  <si>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</si>
  <si>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</si>
  <si>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</si>
  <si>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</si>
  <si>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</si>
  <si>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</si>
  <si>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</si>
  <si>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</si>
  <si>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</si>
  <si>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</si>
  <si>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</si>
  <si>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</si>
  <si>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</si>
  <si>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</si>
  <si>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</si>
  <si>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</si>
  <si>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</si>
  <si>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</si>
  <si>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</si>
  <si>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</si>
  <si>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</si>
  <si>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</si>
  <si>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</si>
  <si>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</si>
  <si>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</si>
  <si>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</si>
  <si>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</si>
  <si>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</si>
  <si>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</si>
  <si>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</si>
  <si>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</si>
  <si>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</si>
  <si>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</si>
  <si>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</si>
  <si>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</si>
  <si>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</si>
  <si>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</si>
  <si>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</si>
  <si>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</si>
  <si>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</si>
  <si>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</si>
  <si>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</si>
  <si>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</si>
  <si>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</si>
  <si>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</si>
  <si>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</si>
  <si>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</si>
  <si>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</si>
  <si>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</si>
  <si>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</si>
  <si>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</si>
  <si>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</si>
  <si>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</si>
  <si>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</si>
  <si>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</si>
  <si>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</si>
  <si>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</si>
  <si>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</si>
  <si>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</si>
  <si>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</si>
  <si>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</si>
  <si>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</si>
  <si>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</si>
  <si>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</si>
  <si>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</si>
  <si>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</si>
  <si>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</si>
  <si>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</si>
  <si>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</si>
  <si>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</si>
  <si>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</si>
  <si>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</si>
  <si>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</si>
  <si>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</si>
  <si>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</si>
  <si>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</si>
  <si>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</si>
  <si>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</si>
  <si>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</si>
  <si>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</si>
  <si>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</si>
  <si>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</si>
  <si>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</si>
  <si>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</si>
  <si>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</si>
  <si>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</si>
  <si>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</si>
  <si>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</si>
  <si>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</si>
  <si>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</si>
  <si>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</si>
  <si>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</si>
  <si>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</si>
  <si>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</si>
  <si>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</si>
  <si>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</si>
  <si>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</si>
  <si>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</si>
  <si>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</si>
  <si>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</si>
  <si>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</si>
  <si>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</si>
  <si>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</si>
  <si>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</si>
  <si>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</si>
  <si>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</si>
  <si>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</si>
  <si>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</si>
  <si>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</si>
  <si>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</si>
  <si>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</si>
  <si>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</si>
  <si>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</si>
  <si>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</si>
  <si>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</si>
  <si>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</si>
  <si>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</si>
  <si>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</si>
  <si>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</si>
  <si>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</si>
  <si>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</si>
  <si>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</si>
  <si>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</si>
  <si>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</si>
  <si>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</si>
  <si>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</si>
  <si>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</si>
  <si>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</si>
  <si>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</si>
  <si>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</si>
  <si>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</si>
  <si>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</si>
  <si>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</si>
  <si>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</si>
  <si>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</si>
  <si>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</si>
  <si>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</si>
  <si>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</si>
  <si>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</si>
  <si>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</si>
  <si>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</si>
  <si>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</si>
  <si>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</si>
  <si>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</si>
  <si>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</si>
  <si>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</si>
  <si>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</si>
  <si>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</si>
  <si>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</si>
  <si>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</si>
  <si>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</si>
  <si>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</si>
  <si>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</si>
  <si>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</si>
  <si>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</si>
  <si>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</si>
  <si>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</si>
  <si>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</si>
  <si>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</si>
  <si>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</si>
  <si>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</si>
  <si>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</si>
  <si>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</si>
  <si>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</si>
  <si>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</si>
  <si>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</si>
  <si>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</si>
  <si>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</si>
  <si>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</si>
  <si>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</si>
  <si>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</si>
  <si>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</si>
  <si>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</si>
  <si>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</si>
  <si>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</si>
  <si>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</si>
  <si>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</si>
  <si>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</si>
  <si>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</si>
  <si>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</si>
  <si>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</si>
  <si>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</si>
  <si>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</si>
  <si>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</si>
  <si>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</si>
  <si>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</si>
  <si>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</si>
  <si>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</si>
  <si>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</si>
  <si>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</si>
  <si>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</si>
  <si>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</si>
  <si>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</si>
  <si>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</si>
  <si>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</si>
  <si>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</si>
  <si>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</si>
  <si>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</si>
  <si>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</si>
  <si>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</si>
  <si>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</si>
  <si>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</si>
  <si>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</si>
  <si>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</si>
  <si>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</si>
  <si>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</si>
  <si>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</si>
  <si>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</si>
  <si>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</si>
  <si>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</si>
  <si>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</si>
  <si>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</si>
  <si>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</si>
  <si>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</si>
  <si>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</si>
  <si>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</si>
  <si>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</si>
  <si>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</si>
  <si>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</si>
  <si>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</si>
  <si>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</si>
  <si>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</si>
  <si>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</si>
  <si>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</si>
  <si>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</si>
  <si>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</si>
  <si>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</si>
  <si>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</si>
  <si>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</si>
  <si>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</si>
  <si>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</si>
  <si>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</si>
  <si>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</si>
  <si>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</si>
  <si>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</si>
  <si>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</si>
  <si>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</si>
  <si>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</si>
  <si>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</si>
  <si>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</si>
  <si>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</si>
  <si>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</si>
  <si>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</si>
  <si>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</si>
  <si>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</si>
  <si>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</si>
  <si>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</si>
  <si>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</si>
  <si>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</si>
  <si>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</si>
  <si>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</si>
  <si>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</si>
  <si>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</si>
  <si>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</si>
  <si>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</si>
  <si>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</si>
  <si>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</si>
  <si>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</si>
  <si>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</si>
  <si>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</si>
  <si>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</si>
  <si>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</si>
  <si>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</si>
  <si>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</si>
  <si>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</si>
  <si>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</si>
  <si>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</si>
  <si>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</si>
  <si>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</si>
  <si>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</si>
  <si>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</si>
  <si>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</si>
  <si>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</si>
  <si>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</si>
  <si>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</si>
  <si>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</si>
  <si>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</si>
  <si>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</si>
  <si>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</si>
  <si>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</si>
  <si>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</si>
  <si>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</si>
  <si>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</si>
  <si>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</si>
  <si>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</si>
  <si>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</si>
  <si>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</si>
  <si>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</si>
  <si>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</si>
  <si>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</si>
  <si>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</si>
  <si>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</si>
  <si>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</si>
  <si>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</si>
  <si>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</si>
  <si>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</si>
  <si>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</si>
  <si>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</si>
  <si>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</si>
  <si>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</si>
  <si>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</si>
  <si>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</si>
  <si>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</si>
  <si>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</si>
  <si>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</si>
  <si>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</si>
  <si>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</si>
  <si>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</si>
  <si>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</si>
  <si>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</si>
  <si>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</si>
  <si>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</si>
  <si>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</si>
  <si>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</si>
  <si>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</si>
  <si>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</si>
  <si>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</si>
  <si>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</si>
  <si>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</si>
  <si>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</si>
  <si>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</si>
  <si>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</si>
  <si>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</si>
  <si>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</si>
  <si>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</si>
  <si>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</si>
  <si>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</si>
  <si>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</si>
  <si>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</si>
  <si>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</si>
  <si>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</si>
  <si>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</si>
  <si>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</si>
  <si>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</si>
  <si>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</si>
  <si>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</si>
  <si>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</si>
  <si>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</si>
  <si>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</si>
  <si>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</si>
  <si>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</si>
  <si>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</si>
  <si>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</si>
  <si>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</si>
  <si>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</si>
  <si>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</si>
  <si>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</si>
  <si>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</si>
  <si>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</si>
  <si>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</si>
  <si>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</si>
  <si>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</si>
  <si>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</si>
  <si>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</si>
  <si>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</si>
  <si>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</si>
  <si>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</si>
  <si>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</si>
  <si>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</si>
  <si>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</si>
  <si>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</si>
  <si>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</si>
  <si>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</si>
  <si>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</si>
  <si>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</si>
  <si>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</si>
  <si>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</si>
  <si>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</si>
  <si>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</si>
  <si>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</si>
  <si>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</si>
  <si>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</si>
  <si>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</si>
  <si>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</si>
  <si>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</si>
  <si>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</si>
  <si>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</si>
  <si>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</si>
  <si>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</si>
  <si>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</si>
  <si>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</si>
  <si>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</si>
  <si>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</si>
  <si>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</si>
  <si>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</si>
  <si>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</si>
  <si>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</si>
  <si>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</si>
  <si>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</si>
  <si>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</si>
  <si>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</si>
  <si>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</si>
  <si>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</si>
  <si>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</si>
  <si>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</si>
  <si>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</si>
  <si>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</si>
  <si>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</si>
  <si>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</si>
  <si>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</si>
  <si>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</si>
  <si>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</si>
  <si>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</si>
  <si>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</si>
  <si>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</si>
  <si>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</si>
  <si>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</si>
  <si>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</si>
  <si>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</si>
  <si>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</si>
  <si>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</si>
  <si>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</si>
  <si>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</si>
  <si>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</si>
  <si>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</si>
  <si>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</si>
  <si>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</si>
  <si>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</si>
  <si>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</si>
  <si>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</si>
  <si>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</si>
  <si>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</si>
  <si>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</si>
  <si>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</si>
  <si>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</si>
  <si>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</si>
  <si>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</si>
  <si>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</si>
  <si>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</si>
  <si>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</si>
  <si>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</si>
  <si>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</si>
  <si>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</si>
  <si>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</si>
  <si>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</si>
  <si>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</si>
  <si>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</si>
  <si>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</si>
  <si>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</si>
  <si>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</si>
  <si>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</si>
  <si>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</si>
  <si>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</si>
  <si>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</si>
  <si>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</si>
  <si>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</si>
  <si>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</si>
  <si>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</si>
  <si>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</si>
  <si>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</si>
  <si>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</si>
  <si>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</si>
  <si>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</si>
  <si>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</si>
  <si>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</si>
  <si>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</si>
  <si>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</si>
  <si>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</si>
  <si>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</si>
  <si>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</si>
  <si>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</si>
  <si>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</si>
  <si>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</si>
  <si>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</si>
  <si>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</si>
  <si>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</si>
  <si>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</si>
  <si>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</si>
  <si>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</si>
  <si>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</si>
  <si>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</si>
  <si>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</si>
  <si>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</si>
  <si>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</si>
  <si>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</si>
  <si>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</si>
  <si>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</si>
  <si>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</si>
  <si>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</si>
  <si>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</si>
  <si>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</si>
  <si>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</si>
  <si>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</si>
  <si>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</si>
  <si>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</si>
  <si>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</si>
  <si>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</si>
  <si>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</si>
  <si>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</si>
  <si>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</si>
  <si>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</si>
  <si>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</si>
  <si>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</si>
  <si>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</si>
  <si>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</si>
  <si>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</si>
  <si>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</si>
  <si>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</si>
  <si>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</si>
  <si>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</si>
  <si>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</si>
  <si>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</si>
  <si>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</si>
  <si>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</si>
  <si>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</si>
  <si>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</si>
  <si>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</si>
  <si>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</si>
  <si>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</si>
  <si>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</si>
  <si>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</si>
  <si>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</si>
  <si>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</si>
  <si>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</si>
  <si>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</si>
  <si>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</si>
  <si>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</si>
  <si>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</si>
  <si>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</si>
  <si>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</si>
  <si>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</si>
  <si>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</si>
  <si>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</si>
  <si>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</si>
  <si>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</si>
  <si>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</si>
  <si>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</si>
  <si>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</si>
  <si>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</si>
  <si>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</si>
  <si>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</si>
  <si>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</si>
  <si>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</si>
  <si>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</si>
  <si>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</si>
  <si>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</si>
  <si>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</si>
  <si>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</si>
  <si>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</si>
  <si>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</si>
  <si>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</si>
  <si>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</si>
  <si>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</si>
  <si>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</si>
  <si>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</si>
  <si>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</si>
  <si>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</si>
  <si>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</si>
  <si>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</si>
  <si>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</si>
  <si>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</si>
  <si>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</si>
  <si>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</si>
  <si>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</si>
  <si>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</si>
  <si>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</si>
  <si>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</si>
  <si>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</si>
  <si>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</si>
  <si>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</si>
  <si>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</si>
  <si>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</si>
  <si>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</si>
  <si>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</si>
  <si>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</si>
  <si>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</si>
  <si>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</si>
  <si>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</si>
  <si>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</si>
  <si>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</si>
  <si>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</si>
  <si>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</si>
  <si>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</si>
  <si>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</si>
  <si>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</si>
  <si>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</si>
  <si>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</si>
  <si>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</si>
  <si>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</si>
  <si>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</si>
  <si>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</si>
  <si>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</si>
  <si>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</si>
  <si>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</si>
  <si>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</si>
  <si>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</si>
  <si>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</si>
  <si>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</si>
  <si>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</si>
  <si>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</si>
  <si>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</si>
  <si>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</si>
  <si>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</si>
  <si>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</si>
  <si>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</si>
  <si>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</si>
  <si>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</si>
  <si>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</si>
  <si>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</si>
  <si>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</si>
  <si>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</si>
  <si>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</si>
  <si>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</si>
  <si>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</si>
  <si>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</si>
  <si>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</si>
  <si>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</si>
  <si>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</si>
  <si>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</si>
  <si>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</si>
  <si>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</si>
  <si>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</si>
  <si>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</si>
  <si>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</si>
  <si>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</si>
  <si>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</si>
  <si>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</si>
  <si>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</si>
  <si>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</si>
  <si>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</si>
  <si>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</si>
  <si>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</si>
  <si>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</si>
  <si>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</si>
  <si>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</si>
  <si>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</si>
  <si>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</si>
  <si>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</si>
  <si>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</si>
  <si>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</si>
  <si>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</si>
  <si>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</si>
  <si>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</si>
  <si>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</si>
  <si>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</si>
  <si>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</si>
  <si>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</si>
  <si>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</si>
  <si>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</si>
  <si>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</si>
  <si>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</si>
  <si>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</si>
  <si>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</si>
  <si>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</si>
  <si>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</si>
  <si>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</si>
  <si>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</si>
  <si>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</si>
  <si>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</si>
  <si>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</si>
  <si>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</si>
  <si>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</si>
  <si>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</si>
  <si>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</si>
  <si>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</si>
  <si>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</si>
  <si>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</si>
  <si>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</si>
  <si>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</si>
  <si>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</si>
  <si>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</si>
  <si>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</si>
  <si>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</si>
  <si>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</si>
  <si>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</si>
  <si>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</si>
  <si>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</si>
  <si>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</si>
  <si>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</si>
  <si>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</si>
  <si>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</si>
  <si>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</si>
  <si>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</si>
  <si>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</si>
  <si>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</si>
  <si>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</si>
  <si>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</si>
  <si>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</si>
  <si>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</si>
  <si>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</si>
  <si>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</si>
  <si>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</si>
  <si>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</si>
  <si>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</si>
  <si>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</si>
  <si>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</si>
  <si>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</si>
  <si>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</si>
  <si>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</si>
  <si>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</si>
  <si>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</si>
  <si>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</si>
  <si>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</si>
  <si>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</si>
  <si>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</si>
  <si>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</si>
  <si>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</si>
  <si>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</si>
  <si>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</si>
  <si>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</si>
  <si>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</si>
  <si>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</si>
  <si>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</si>
  <si>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</si>
  <si>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</si>
  <si>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</si>
  <si>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</si>
  <si>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</si>
  <si>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</si>
  <si>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</si>
  <si>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</si>
  <si>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</si>
  <si>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</si>
  <si>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</si>
  <si>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</si>
  <si>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</si>
  <si>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</si>
  <si>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</si>
  <si>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</si>
  <si>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</si>
  <si>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</si>
  <si>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</si>
  <si>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</si>
  <si>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</si>
  <si>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</si>
  <si>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</si>
  <si>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</si>
  <si>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</si>
  <si>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</si>
  <si>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</si>
  <si>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</si>
  <si>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</si>
  <si>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</si>
  <si>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</si>
  <si>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</si>
  <si>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</si>
  <si>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</si>
  <si>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</si>
  <si>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</si>
  <si>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</si>
  <si>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</si>
  <si>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</si>
  <si>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</si>
  <si>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</si>
  <si>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</si>
  <si>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</si>
  <si>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</si>
  <si>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</si>
  <si>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</si>
  <si>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</si>
  <si>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</si>
  <si>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</si>
  <si>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</si>
  <si>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</si>
  <si>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</si>
  <si>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</si>
  <si>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</si>
  <si>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</si>
  <si>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</si>
  <si>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</si>
  <si>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</si>
  <si>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</si>
  <si>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</si>
  <si>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</si>
  <si>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</si>
  <si>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</si>
  <si>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</si>
  <si>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</si>
  <si>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</si>
  <si>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</si>
  <si>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</si>
  <si>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</si>
  <si>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</si>
  <si>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</si>
  <si>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</si>
  <si>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</si>
  <si>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</si>
  <si>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</si>
  <si>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</si>
  <si>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</si>
  <si>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</si>
  <si>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</si>
  <si>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</si>
  <si>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</si>
  <si>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</si>
  <si>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</si>
  <si>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</si>
  <si>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</si>
  <si>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</si>
  <si>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</si>
  <si>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</si>
  <si>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</si>
  <si>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</si>
  <si>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</si>
  <si>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</si>
  <si>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</si>
  <si>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</si>
  <si>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</si>
  <si>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</si>
  <si>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</si>
  <si>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</si>
  <si>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</si>
  <si>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</si>
  <si>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</si>
  <si>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</si>
  <si>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</si>
  <si>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</si>
  <si>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</si>
  <si>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</si>
  <si>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</si>
  <si>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</si>
  <si>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</si>
  <si>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</si>
  <si>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</si>
  <si>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</si>
  <si>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</si>
  <si>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</si>
  <si>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</si>
  <si>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</si>
  <si>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</si>
  <si>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</si>
  <si>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</si>
  <si>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</si>
  <si>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</si>
  <si>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</si>
  <si>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</si>
  <si>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</si>
  <si>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</si>
  <si>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</si>
  <si>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</si>
  <si>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</si>
  <si>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</si>
  <si>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</si>
  <si>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</si>
  <si>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</si>
  <si>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</si>
  <si>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</si>
  <si>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</si>
  <si>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</si>
  <si>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</si>
  <si>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</si>
  <si>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</si>
  <si>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</si>
  <si>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</si>
  <si>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</si>
  <si>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</si>
  <si>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</si>
  <si>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</si>
  <si>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</si>
  <si>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</si>
  <si>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</si>
  <si>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</si>
  <si>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</si>
  <si>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</si>
  <si>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</si>
  <si>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</si>
  <si>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</si>
  <si>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</si>
  <si>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</si>
  <si>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</si>
  <si>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</si>
  <si>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</si>
  <si>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</si>
  <si>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</si>
  <si>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</si>
  <si>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</si>
  <si>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</si>
  <si>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</si>
  <si>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</si>
  <si>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</si>
  <si>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</si>
  <si>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</si>
  <si>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</si>
  <si>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</si>
  <si>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</si>
  <si>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</si>
  <si>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</si>
  <si>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</si>
  <si>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</si>
  <si>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</si>
  <si>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</si>
  <si>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</si>
  <si>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</si>
  <si>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</si>
  <si>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</si>
  <si>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</si>
  <si>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</si>
  <si>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</si>
  <si>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</si>
  <si>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</si>
  <si>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</si>
  <si>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</si>
  <si>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</si>
  <si>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</si>
  <si>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</si>
  <si>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</si>
  <si>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</si>
  <si>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</si>
  <si>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</si>
  <si>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</si>
  <si>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</si>
  <si>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</si>
  <si>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</si>
  <si>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</si>
  <si>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</si>
  <si>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</si>
  <si>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</si>
  <si>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</si>
  <si>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</si>
  <si>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</si>
  <si>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</si>
  <si>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</si>
  <si>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</si>
  <si>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</si>
  <si>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</si>
  <si>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</si>
  <si>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</si>
  <si>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</si>
  <si>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</si>
  <si>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</si>
  <si>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</si>
  <si>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</si>
  <si>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</si>
  <si>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</si>
  <si>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</si>
  <si>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</si>
  <si>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</si>
  <si>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</si>
  <si>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</si>
  <si>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</si>
  <si>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</si>
  <si>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</si>
  <si>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</si>
  <si>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</si>
  <si>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</si>
  <si>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</si>
  <si>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</si>
  <si>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</si>
  <si>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</si>
  <si>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</si>
  <si>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</si>
  <si>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</si>
  <si>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</si>
  <si>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</si>
  <si>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</si>
  <si>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</si>
  <si>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</si>
  <si>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</si>
  <si>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</si>
  <si>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</si>
  <si>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</si>
  <si>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</si>
  <si>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</si>
  <si>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</si>
  <si>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</si>
  <si>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</si>
  <si>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</si>
  <si>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</si>
  <si>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</si>
  <si>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</si>
  <si>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</si>
  <si>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</si>
  <si>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</si>
  <si>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</si>
  <si>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</si>
  <si>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</si>
  <si>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</si>
  <si>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</si>
  <si>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</si>
  <si>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</si>
  <si>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</si>
  <si>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</si>
  <si>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</si>
  <si>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</si>
  <si>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</si>
  <si>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</si>
  <si>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</si>
  <si>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</si>
  <si>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</si>
  <si>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</si>
  <si>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</si>
  <si>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</si>
  <si>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</si>
  <si>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</si>
  <si>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</si>
  <si>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</si>
  <si>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</si>
  <si>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</si>
  <si>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</si>
  <si>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</si>
  <si>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</si>
  <si>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</si>
  <si>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</si>
  <si>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</si>
  <si>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</si>
  <si>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</si>
  <si>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</si>
  <si>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</si>
  <si>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</si>
  <si>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</si>
  <si>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</si>
  <si>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</si>
  <si>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</si>
  <si>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</si>
  <si>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</si>
  <si>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</si>
  <si>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</si>
  <si>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</si>
  <si>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</si>
  <si>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</si>
  <si>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</si>
  <si>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</si>
  <si>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</si>
  <si>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</si>
  <si>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</si>
  <si>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</si>
  <si>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</si>
  <si>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</si>
  <si>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</si>
  <si>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</si>
  <si>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</si>
  <si>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</si>
  <si>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</si>
  <si>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</si>
  <si>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</si>
  <si>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</si>
  <si>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</si>
  <si>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</si>
  <si>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</si>
  <si>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</si>
  <si>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</si>
  <si>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</si>
  <si>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</si>
  <si>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</si>
  <si>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</si>
  <si>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</si>
  <si>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</si>
  <si>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</si>
  <si>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</si>
  <si>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</si>
  <si>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</si>
  <si>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</si>
  <si>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</si>
  <si>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</si>
  <si>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</si>
  <si>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</si>
  <si>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</si>
  <si>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</si>
  <si>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</si>
  <si>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</si>
  <si>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</si>
  <si>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</si>
  <si>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</si>
  <si>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</si>
  <si>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</si>
  <si>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</si>
  <si>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</si>
  <si>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</si>
  <si>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</si>
  <si>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</si>
  <si>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</si>
  <si>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</si>
  <si>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</si>
  <si>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</si>
  <si>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</si>
  <si>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</si>
  <si>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</si>
  <si>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</si>
  <si>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</si>
  <si>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</si>
  <si>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</si>
  <si>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</si>
  <si>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</si>
  <si>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</si>
  <si>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</si>
  <si>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</si>
  <si>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</si>
  <si>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</si>
  <si>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</si>
  <si>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</si>
  <si>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</si>
  <si>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</si>
  <si>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</si>
  <si>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</si>
  <si>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</si>
  <si>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</si>
  <si>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</si>
  <si>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</si>
  <si>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</si>
  <si>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</si>
  <si>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</si>
  <si>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</si>
  <si>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</si>
  <si>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</si>
  <si>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</si>
  <si>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</si>
  <si>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</si>
  <si>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</si>
  <si>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</si>
  <si>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</si>
  <si>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</si>
  <si>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</si>
  <si>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</si>
  <si>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</si>
  <si>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</si>
  <si>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</si>
  <si>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</si>
  <si>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</si>
  <si>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</si>
  <si>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</si>
  <si>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</si>
  <si>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</si>
  <si>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</si>
  <si>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</si>
  <si>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</si>
  <si>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</si>
  <si>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</si>
  <si>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</si>
  <si>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</si>
  <si>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</si>
  <si>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</si>
  <si>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</si>
  <si>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</si>
  <si>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</si>
  <si>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</si>
  <si>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</si>
  <si>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</si>
  <si>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</si>
  <si>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</si>
  <si>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</si>
  <si>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</si>
  <si>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</si>
  <si>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</si>
  <si>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</si>
  <si>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</si>
  <si>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</si>
  <si>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</si>
  <si>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</si>
  <si>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</si>
  <si>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</si>
  <si>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</si>
  <si>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</si>
  <si>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</si>
  <si>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</si>
  <si>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</si>
  <si>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</si>
  <si>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</si>
  <si>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</si>
  <si>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</si>
  <si>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</si>
  <si>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</si>
  <si>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</si>
  <si>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</si>
  <si>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</si>
  <si>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</si>
  <si>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</si>
  <si>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</si>
  <si>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</si>
  <si>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</si>
  <si>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</si>
  <si>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</si>
  <si>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</si>
  <si>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</si>
  <si>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</si>
  <si>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</si>
  <si>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</si>
  <si>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</si>
  <si>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</si>
  <si>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</si>
  <si>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</si>
  <si>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</si>
  <si>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</si>
  <si>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</si>
  <si>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</si>
  <si>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</si>
  <si>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</si>
  <si>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</si>
  <si>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</si>
  <si>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</si>
  <si>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</si>
  <si>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</si>
  <si>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</si>
  <si>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</si>
  <si>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</si>
  <si>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</si>
  <si>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</si>
  <si>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</si>
  <si>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</si>
  <si>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</si>
  <si>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</si>
  <si>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</si>
  <si>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</si>
  <si>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</si>
  <si>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</si>
  <si>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</si>
  <si>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</si>
  <si>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</si>
  <si>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</si>
  <si>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</si>
  <si>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</si>
  <si>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</si>
  <si>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</si>
  <si>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</si>
  <si>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</si>
  <si>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</si>
  <si>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</si>
  <si>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</si>
  <si>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</si>
  <si>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</si>
  <si>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</si>
  <si>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</si>
  <si>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</si>
  <si>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</si>
  <si>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</si>
  <si>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</si>
  <si>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</si>
  <si>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</si>
  <si>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</si>
  <si>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</si>
  <si>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</si>
  <si>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</si>
  <si>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</si>
  <si>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</si>
  <si>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</si>
  <si>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</si>
  <si>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</si>
  <si>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</si>
  <si>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</si>
  <si>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</si>
  <si>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</si>
  <si>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</si>
  <si>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</si>
  <si>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</si>
  <si>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</si>
  <si>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PCM-20251117-00001189</t>
  </si>
  <si>
    <t xml:space="preserve">60 min </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</si>
  <si>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</si>
  <si>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</si>
  <si>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</si>
  <si>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</si>
  <si>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</si>
  <si>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</si>
  <si>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</si>
  <si>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</si>
  <si>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</si>
  <si>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</si>
  <si>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</si>
  <si>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</si>
  <si>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</si>
  <si>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</si>
  <si>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</si>
  <si>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</si>
  <si>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</si>
  <si>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</si>
  <si>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</si>
  <si>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</si>
  <si>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</si>
  <si>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</si>
  <si>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</si>
  <si>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</si>
  <si>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</si>
  <si>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</si>
  <si>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</si>
  <si>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</si>
  <si>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</si>
  <si>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</si>
  <si>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</si>
  <si>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</si>
  <si>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</si>
  <si>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</si>
  <si>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</si>
  <si>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</si>
  <si>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</si>
  <si>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</si>
  <si>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</si>
  <si>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</si>
  <si>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</si>
  <si>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</si>
  <si>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</si>
  <si>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</si>
  <si>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</si>
  <si>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</si>
  <si>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</si>
  <si>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</si>
  <si>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</si>
  <si>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</si>
  <si>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</si>
  <si>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</si>
  <si>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</si>
  <si>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</si>
  <si>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</si>
  <si>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</si>
  <si>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</si>
  <si>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</si>
  <si>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</si>
  <si>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</si>
  <si>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</si>
  <si>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</si>
  <si>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</si>
  <si>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</si>
  <si>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</si>
  <si>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</si>
  <si>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</si>
  <si>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</si>
  <si>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</si>
  <si>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</si>
  <si>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</si>
  <si>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</si>
  <si>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</si>
  <si>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</si>
  <si>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</si>
  <si>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</si>
  <si>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</si>
  <si>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</si>
  <si>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</si>
  <si>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</si>
  <si>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</si>
  <si>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</si>
  <si>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</si>
  <si>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</si>
  <si>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</si>
  <si>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</si>
  <si>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</si>
  <si>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</si>
  <si>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 xml:space="preserve">2025-11-17 13:38:13
</t>
  </si>
  <si>
    <t>100 MIN</t>
  </si>
  <si>
    <t>TT-20251117-00828 / no PCM</t>
  </si>
  <si>
    <t>team at site connecte PG / 5G switch off due to load issue</t>
  </si>
  <si>
    <t>PCM-20251117-00001192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</si>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</sst>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E8F9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000000"/>
      </right>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165" fontId="24" fillId="9" borderId="8" xfId="0" applyNumberFormat="1" applyFont="1" applyFill="1" applyBorder="1" applyAlignment="1">
      <alignment horizontal="center" vertical="center" wrapText="1"/>
    </xf>
    <xf numFmtId="0" fontId="24" fillId="20" borderId="0" xfId="0" applyFont="1" applyFill="1" applyAlignment="1">
      <alignment horizontal="center" wrapText="1"/>
    </xf>
    <xf numFmtId="0" fontId="24" fillId="20" borderId="18" xfId="0" applyFont="1" applyFill="1" applyBorder="1" applyAlignment="1">
      <alignment horizontal="center"/>
    </xf>
    <xf numFmtId="0" fontId="20" fillId="20" borderId="8" xfId="0" applyFont="1" applyFill="1" applyBorder="1" applyAlignment="1">
      <alignment horizontal="center" wrapText="1"/>
    </xf>
    <xf numFmtId="0" fontId="20" fillId="20" borderId="8" xfId="0" applyFont="1" applyFill="1" applyBorder="1" applyAlignment="1">
      <alignment horizontal="center"/>
    </xf>
    <xf numFmtId="0" fontId="24"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tabSelected="1"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315.62738923611323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4</v>
      </c>
      <c r="D3" s="129" t="s">
        <v>9771</v>
      </c>
      <c r="E3" s="130" t="s">
        <v>39021</v>
      </c>
      <c r="F3" s="127">
        <v>45978.558506944442</v>
      </c>
      <c r="G3" s="131">
        <f ca="1">IFERROR(NOW()-F3,"")</f>
        <v>1.7308217597019393E-2</v>
      </c>
      <c r="H3" s="127">
        <v>45978.540821759256</v>
      </c>
      <c r="I3" s="129" t="str">
        <f>IFERROR(VLOOKUP(D3,DB!A:F,6,0),"")</f>
        <v>SCECO</v>
      </c>
      <c r="J3" s="129" t="str">
        <f>IFERROR(VLOOKUP(D3,DB!A:G,7,0),"")</f>
        <v>Dead</v>
      </c>
      <c r="K3" s="132" t="s">
        <v>39024</v>
      </c>
      <c r="L3" s="133" t="str">
        <f>IFERROR(VLOOKUP(D3,DB!A:I,9,0),"")</f>
        <v>Latis</v>
      </c>
    </row>
    <row r="4" spans="1:15" ht="15" customHeight="1">
      <c r="A4" s="128" t="s">
        <v>39025</v>
      </c>
      <c r="B4" s="129" t="str">
        <f>IFERROR(VLOOKUP(D4,DB!A:K,11,0),"")</f>
        <v>R1</v>
      </c>
      <c r="C4" s="129">
        <v>1</v>
      </c>
      <c r="D4" s="129" t="s">
        <v>14285</v>
      </c>
      <c r="E4" s="130" t="s">
        <v>39021</v>
      </c>
      <c r="F4" s="127">
        <v>45978.544618055559</v>
      </c>
      <c r="G4" s="131">
        <f ca="1">IFERROR(NOW()-F4,"")</f>
        <v>3.1197106480249204E-2</v>
      </c>
      <c r="H4" s="127">
        <v>45978.539560185185</v>
      </c>
      <c r="I4" s="129" t="str">
        <f>IFERROR(VLOOKUP(D4,DB!A:F,6,0),"")</f>
        <v>Generator-SG</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45978.575815162039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45978.575815162039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45978.575815162039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45978.575815162039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45978.575815162039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45978.575815162039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45978.575815162039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45978.575815162039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45978.575815162039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45978.575815162039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45978.575815162039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45978.575815162039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45978.575815162039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45978.575815162039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45978.575815162039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45978.575815162039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45978.575815162039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45978.575815162039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45978.575815162039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45978.575815162039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45978.575815162039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45978.575815162039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45978.575815162039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45978.575815162039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45978.575815162039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45978.575815162039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45978.575815162039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45978.575815162039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45978.575815162039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45978.575815162039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45978.575815162039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45978.575815162039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45978.575815162039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45978.575815162039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45978.575815162039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45978.575815162039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45978.575815162039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45978.575815162039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45978.575815162039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45978.575815162039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45978.575815162039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45978.575815162039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45978.575815162039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45978.575815162039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45978.575815162039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45978.575815162039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45978.575815162039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45978.575815162039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45978.575815162039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45978.575815162039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45978.575815162039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45978.575815162039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45978.575815162039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45978.575815162039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45978.575815162039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45978.575815162039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45978.575815162039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45978.575815162039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45978.575815162039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45978.575815162039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45978.575815162039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45978.575815162039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45978.575815162039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45978.575815162039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45978.575815162039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45978.575815162039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45978.575815162039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45978.575815162039</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45978.575815162039</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45978.575815162039</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EB384CE2-D031-485E-9DBE-2A5075B2B00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5"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153.5759771990779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22777</v>
      </c>
      <c r="E4" s="102" t="s">
        <v>39021</v>
      </c>
      <c r="F4" s="134">
        <v>45976.436342592591</v>
      </c>
      <c r="G4" s="104">
        <f ca="1">IFERROR(NOW()-F4,"-")</f>
        <v>2.1394725694481167</v>
      </c>
      <c r="H4" s="103">
        <v>45976.440057870372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25138</v>
      </c>
      <c r="E5" s="102" t="s">
        <v>39021</v>
      </c>
      <c r="F5" s="103"/>
      <c r="G5" s="104">
        <f ca="1">IFERROR(NOW()-F5,"-")</f>
        <v>45978.575815162039</v>
      </c>
      <c r="H5" s="103">
        <v>45978.539606481485</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24702</v>
      </c>
      <c r="E6" s="102" t="s">
        <v>39021</v>
      </c>
      <c r="F6" s="103"/>
      <c r="G6" s="104">
        <f ca="1">IFERROR(NOW()-F6,"-")</f>
        <v>45978.575815162039</v>
      </c>
      <c r="H6" s="13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45978.575815162039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45978.575815162039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45978.575815162039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45978.575815162039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45978.575815162039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45978.575815162039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45978.575815162039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45978.575815162039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45978.575815162039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45978.575815162039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45978.575815162039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45978.575815162039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45978.575815162039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45978.575815162039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45978.575815162039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45978.575815162039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45978.575815162039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45978.575815162039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45978.575815162039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45978.575815162039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45978.575815162039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45978.575815162039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45978.575815162039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45978.575815162039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45978.575815162039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45978.575815162039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45978.575815162039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45978.575815162039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45978.575815162039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45978.575815162039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45978.575815162039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45978.575815162039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45978.575815162039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45978.575815162039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45978.575815162039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45978.575815162039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45978.575815162039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45978.575815162039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45978.575815162039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45978.575815162039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45978.575815162039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45978.575815162039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45978.575815162039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45978.575815162039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45978.575815162039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45978.575815162039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45978.575815162039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45978.575815162039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45978.575815162039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45978.575815162039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45978.575815162039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45978.575815162039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45978.575815162039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45978.575815162039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45978.575815162039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45978.575815162039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45978.575815162039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45978.575815162039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45978.575815162039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45978.575815162039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45978.575815162039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45978.575815162039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45978.575815162039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45978.575815162039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45978.575815162039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45978.575815162039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45978.575815162039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45978.575815162039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45978.575815162039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45978.575815162039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45978.575815162039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45978.575815162039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45978.575815162039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45978.575815162039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45978.575815162039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45978.575815162039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45978.575815162039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45978.575815162039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45978.575815162039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45978.575815162039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45978.575815162039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45978.575815162039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45978.575815162039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45978.575815162039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45978.575815162039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45978.575815162039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45978.575815162039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45978.575815162039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45978.575815162039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45978.575815162039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45978.575815162039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45978.575815162039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45978.575815162039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45978.575815162039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45978.575815162039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45978.575815162039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45978.575815162039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45978.575815162039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45978.575815162039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45978.575815162039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45978.575815162039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45978.575815162039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45978.575815162039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45978.575815162039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45978.575815162039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45978.575815162039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45978.575815162039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45978.575815162039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45978.575815162039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45978.575815162039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45978.575815162039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45978.575815162039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45978.575815162039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45978.575815162039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45978.575815162039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45978.575815162039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45978.575815162039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45978.575815162039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45978.575815162039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45978.575815162039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45978.575815162039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45978.575815162039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45978.575815162039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45978.575815162039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45978.575815162039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45978.575815162039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45978.575815162039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45978.575815162039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45978.575815162039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45978.575815162039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45978.575815162039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45978.575815162039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45978.575815162039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45978.575815162039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45978.575815162039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45978.575815162039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45978.575815162039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45978.575815162039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45978.575815162039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45978.575815162039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45978.575815162039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45978.575815162039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45978.575815162039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45978.575815162039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45978.575815162039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45978.575815162039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45978.575815162039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45978.575815162039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45978.575815162039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45978.575815162039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45978.575815162039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45978.575815162039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45978.575815162039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45978.575815162039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45978.575815162039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45978.575815162039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45978.575815162039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45978.575815162039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45978.575815162039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45978.575815162039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45978.575815162039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45978.575815162039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45978.575815162039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45978.575815162039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45978.575815162039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45978.575815162039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45978.575815162039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45978.575815162039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45978.575815162039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45978.575815162039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45978.575815162039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45978.575815162039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45978.575815162039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45978.575815162039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45978.575815162039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45978.575815162039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45978.575815162039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45978.575815162039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45978.575815162039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45978.575815162039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45978.575815162039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45978.575815162039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45978.575815162039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45978.575815162039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45978.575815162039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45978.575815162039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45978.575815162039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45978.575815162039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45978.575815162039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45978.575815162039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45978.575815162039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45978.575815162039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45978.575815162039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45978.575815162039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45978.575815162039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45978.575815162039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45978.575815162039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45978.575815162039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45978.575815162039</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45978.575815162039</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45978.575815162039</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45978.575815162039</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row r="209" spans="1:88" ht="31.5" customHeight="1">
      <c r="A209" s="101"/>
      <c r="B209" s="18" t="str">
        <f>IFERROR(VLOOKUP(D209,DB!A:K,11,0),"")</f>
        <v/>
      </c>
      <c r="C209" s="18"/>
      <c r="D209" s="18"/>
      <c r="E209" s="102"/>
      <c r="F209" s="103"/>
      <c r="G209" s="104">
        <f ca="1">IFERROR(NOW()-F209,"-")</f>
        <v>45978.575815162039</v>
      </c>
      <c r="H209" s="103"/>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99"/>
    </row>
    <row r="210" spans="1:88" ht="31.5" customHeight="1">
      <c r="A210" s="101"/>
      <c r="B210" s="18" t="str">
        <f>IFERROR(VLOOKUP(D210,DB!A:K,11,0),"")</f>
        <v/>
      </c>
      <c r="C210" s="18"/>
      <c r="D210" s="18"/>
      <c r="E210" s="102"/>
      <c r="F210" s="103"/>
      <c r="G210" s="104">
        <f ca="1">IFERROR(NOW()-F210,"-")</f>
        <v>45978.575815162039</v>
      </c>
      <c r="H210" s="103"/>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99"/>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44" t="s">
        <v>39016</v>
      </c>
      <c r="I1" s="145" t="s">
        <v>39017</v>
      </c>
      <c r="J1" s="145" t="s">
        <v>39018</v>
      </c>
      <c r="K1" s="60" t="s">
        <v>39019</v>
      </c>
      <c r="L1" s="27" t="s">
        <v>8</v>
      </c>
      <c r="M1" s="28"/>
    </row>
    <row r="2" spans="1:13" s="98" customFormat="1" ht="15" customHeight="1">
      <c r="A2" s="85" t="s">
        <v>39115</v>
      </c>
      <c r="B2" s="61" t="str">
        <f>IFERROR(VLOOKUP(D2,DB!A:K,11,0),"")</f>
        <v>R3</v>
      </c>
      <c r="C2" s="61">
        <v>1</v>
      </c>
      <c r="D2" s="61" t="s">
        <v>20070</v>
      </c>
      <c r="E2" s="61" t="s">
        <v>39021</v>
      </c>
      <c r="F2" s="138"/>
      <c r="G2" s="149">
        <f ca="1">IFERROR(NOW()-F2,"-")</f>
        <v>45978.575815162039</v>
      </c>
      <c r="H2" s="138">
        <v>45978.49459490741</v>
      </c>
      <c r="I2" s="85" t="str">
        <f>IFERROR(VLOOKUP(D2,DB!A:F,6,0),"")</f>
        <v>SCECO</v>
      </c>
      <c r="J2" s="61" t="str">
        <f>IFERROR(VLOOKUP(D2,DB!A:G,7,0),"")</f>
        <v>Weak</v>
      </c>
      <c r="K2" s="143" t="s">
        <v>39116</v>
      </c>
      <c r="L2" s="137" t="str">
        <f>IFERROR(VLOOKUP(D2,DB!A:I,9,0),"")</f>
        <v>Latis</v>
      </c>
    </row>
    <row r="3" spans="1:13" ht="15" customHeight="1">
      <c r="A3" s="85" t="s">
        <v>39117</v>
      </c>
      <c r="B3" s="85" t="s">
        <v>89</v>
      </c>
      <c r="C3" s="85">
        <v>1</v>
      </c>
      <c r="D3" s="85" t="s">
        <v>19393</v>
      </c>
      <c r="E3" s="85" t="s">
        <v>39021</v>
      </c>
      <c r="F3" s="138">
        <v>45978.559201388889</v>
      </c>
      <c r="G3" s="149">
        <f ca="1">IFERROR(NOW()-F3,"-")</f>
        <v>1.6613773150311317E-2</v>
      </c>
      <c r="H3" s="138">
        <v>45978.554155092592</v>
      </c>
      <c r="I3" s="141" t="s">
        <v>22</v>
      </c>
      <c r="J3" s="142" t="s">
        <v>60</v>
      </c>
      <c r="K3" s="139"/>
      <c r="L3" s="140" t="s">
        <v>8145</v>
      </c>
    </row>
    <row r="4" spans="1:13" ht="15" customHeight="1">
      <c r="A4" s="19"/>
      <c r="B4" s="61" t="str">
        <f>IFERROR(VLOOKUP(D4,DB!A:K,11,0),"")</f>
        <v/>
      </c>
      <c r="C4" s="18"/>
      <c r="D4" s="18"/>
      <c r="E4" s="18"/>
      <c r="F4" s="20"/>
      <c r="G4" s="21">
        <f t="shared" ref="G3:G16" ca="1" si="0">IFERROR(NOW()-F4,"-")</f>
        <v>45978.575815162039</v>
      </c>
      <c r="H4" s="146"/>
      <c r="I4" s="147" t="str">
        <f>IFERROR(VLOOKUP(D4,DB!A:F,6,0),"")</f>
        <v/>
      </c>
      <c r="J4" s="148" t="str">
        <f>IFERROR(VLOOKUP(D4,DB!A:G,7,0),"")</f>
        <v/>
      </c>
      <c r="K4" s="45"/>
      <c r="L4" s="23" t="str">
        <f>IFERROR(VLOOKUP(D4,DB!A:I,9,0),"")</f>
        <v/>
      </c>
    </row>
    <row r="5" spans="1:13" ht="15" customHeight="1">
      <c r="A5" s="19"/>
      <c r="B5" s="61" t="str">
        <f>IFERROR(VLOOKUP(D5,DB!A:K,11,0),"")</f>
        <v/>
      </c>
      <c r="C5" s="18"/>
      <c r="D5" s="18"/>
      <c r="E5" s="18"/>
      <c r="F5" s="20"/>
      <c r="G5" s="21">
        <f t="shared" ca="1" si="0"/>
        <v>45978.575815162039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45978.575815162039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45978.575815162039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45978.575815162039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45978.575815162039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45978.575815162039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45978.575815162039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45978.575815162039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45978.575815162039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45978.575815162039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45978.575815162039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45978.575815162039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45978.575815162039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45978.575815162039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45978.575815162039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45978.575815162039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45978.575815162039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45978.575815162039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45978.575815162039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45978.575815162039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45978.575815162039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45978.575815162039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45978.575815162039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45978.575815162039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45978.575815162039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45978.575815162039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45978.575815162039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45978.575815162039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45978.575815162039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45978.575815162039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45978.575815162039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45978.575815162039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45978.575815162039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45978.575815162039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45978.575815162039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45978.575815162039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45978.575815162039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45978.575815162039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45978.575815162039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45978.575815162039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45978.575815162039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45978.575815162039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45978.575815162039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45978.575815162039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45978.575815162039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45978.575815162039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45978.575815162039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45978.575815162039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45978.575815162039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45978.575815162039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45978.575815162039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45978.575815162039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45978.575815162039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45978.575815162039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45978.575815162039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45978.575815162039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45978.575815162039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45978.575815162039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45978.575815162039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45978.575815162039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45978.575815162039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45978.575815162039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45978.575815162039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45978.575815162039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45978.575815162039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45978.575815162039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45978.575815162039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45978.575815162039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45978.575815162039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45978.575815162039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45978.575815162039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45978.575815162039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45978.575815162039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45978.575815162039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45978.575815162039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45978.575815162039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45978.575815162039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45978.575815162039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45978.575815162039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45978.575815162039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45978.575815162039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45978.575815162039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45978.575815162039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45978.575815162039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45978.575815162039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45978.575815162039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45978.575815162039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45978.575815162039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45978.575815162039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45978.575815162039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45978.575815162039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45978.575815162039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45978.575815162039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45978.575815162039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45978.575815162039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45978.575815162039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45978.575815162039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45978.575815162039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45978.575815162039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45978.575815162039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45978.575815162039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45978.575815162039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45978.575815162039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45978.575815162039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45978.575815162039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45978.575815162039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45978.575815162039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45978.575815162039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45978.575815162039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45978.575815162039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45978.575815162039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45978.575815162039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45978.575815162039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45978.575815162039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45978.575815162039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45978.575815162039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45978.575815162039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45978.575815162039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45978.575815162039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45978.575815162039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45978.575815162039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45978.575815162039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45978.575815162039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45978.575815162039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45978.575815162039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45978.575815162039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45978.575815162039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45978.575815162039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45978.575815162039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45978.575815162039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45978.575815162039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45978.575815162039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45978.575815162039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45978.575815162039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45978.575815162039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45978.575815162039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45978.575815162039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45978.575815162039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45978.575815162039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45978.575815162039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45978.575815162039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45978.575815162039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45978.575815162039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45978.575815162039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45978.575815162039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45978.575815162039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45978.575815162039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45978.575815162039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45978.575815162039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45978.575815162039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45978.575815162039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45978.575815162039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45978.575815162039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45978.575815162039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45978.575815162039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45978.575815162039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45978.575815162039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45978.575815162039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45978.575815162039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45978.575815162039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45978.575815162039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45978.575815162039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45978.575815162039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45978.575815162039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45978.575815162039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45978.575815162039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45978.575815162039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45978.575815162039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45978.575815162039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45978.575815162039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45978.575815162039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45978.575815162039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45978.575815162039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45978.575815162039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45978.575815162039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45978.575815162039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45978.575815162039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45978.575815162039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45978.575815162039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45978.575815162039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45978.575815162039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45978.575815162039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45978.575815162039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45978.575815162039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45978.575815162039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45978.575815162039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45978.575815162039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45978.575815162039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45978.575815162039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45978.575815162039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45978.575815162039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45978.575815162039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45978.575815162039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45978.575815162039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45978.575815162039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45978.575815162039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45978.575815162039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45978.575815162039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45978.575815162039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45978.575815162039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45978.575815162039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45978.575815162039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45978.575815162039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45978.575815162039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45978.575815162039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45978.575815162039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45978.575815162039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45978.575815162039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45978.575815162039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45978.575815162039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45978.575815162039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45978.575815162039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45978.575815162039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45978.575815162039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45978.575815162039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45978.575815162039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45978.575815162039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45978.575815162039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45978.575815162039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45978.575815162039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45978.575815162039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45978.575815162039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45978.575815162039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45978.575815162039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45978.575815162039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45978.575815162039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45978.575815162039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45978.575815162039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45978.575815162039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45978.575815162039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45978.575815162039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45978.575815162039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45978.575815162039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45978.575815162039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45978.575815162039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45978.575815162039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45978.575815162039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45978.575815162039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45978.575815162039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45978.575815162039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45978.575815162039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45978.575815162039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45978.575815162039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45978.575815162039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45978.575815162039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45978.575815162039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45978.575815162039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45978.575815162039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45978.575815162039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45978.575815162039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45978.575815162039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45978.575815162039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45978.575815162039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45978.575815162039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45978.575815162039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45978.575815162039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45978.575815162039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45978.575815162039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45978.575815162039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45978.575815162039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45978.575815162039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45978.575815162039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45978.575815162039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45978.575815162039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45978.575815162039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45978.575815162039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45978.575815162039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45978.575815162039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45978.575815162039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45978.575815162039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45978.575815162039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45978.575815162039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45978.575815162039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45978.575815162039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45978.575815162039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45978.575815162039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45978.575815162039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45978.575815162039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45978.575815162039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45978.575815162039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45978.575815162039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45978.575815162039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45978.575815162039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45978.575815162039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45978.575815162039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45978.575815162039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45978.575815162039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45978.575815162039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45978.575815162039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45978.575815162039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45978.575815162039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45978.575815162039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45978.575815162039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45978.575815162039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45978.575815162039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45978.575815162039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45978.575815162039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45978.575815162039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45978.575815162039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45978.575815162039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45978.575815162039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45978.575815162039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45978.575815162039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45978.575815162039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45978.575815162039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45978.575815162039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45978.575815162039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45978.575815162039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45978.575815162039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45978.575815162039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45978.575815162039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45978.575815162039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45978.575815162039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45978.575815162039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45978.575815162039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45978.575815162039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45978.575815162039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45978.575815162039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45978.575815162039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45978.575815162039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45978.575815162039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45978.575815162039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45978.575815162039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45978.575815162039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45978.575815162039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45978.575815162039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45978.575815162039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45978.575815162039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45978.575815162039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45978.575815162039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45978.575815162039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45978.575815162039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45978.575815162039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45978.575815162039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45978.575815162039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45978.575815162039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45978.575815162039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45978.575815162039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45978.575815162039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45978.575815162039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45978.575815162039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45978.575815162039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45978.575815162039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45978.575815162039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45978.575815162039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45978.575815162039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45978.575815162039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45978.575815162039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45978.575815162039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45978.575815162039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45978.575815162039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45978.575815162039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45978.575815162039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45978.575815162039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45978.575815162039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45978.575815162039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45978.575815277778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45978.575815277778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45978.575815277778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45978.575815277778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45978.575815277778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45978.575815277778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45978.575815277778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45978.575815277778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45978.575815277778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45978.575815277778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45978.575815277778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45978.575815277778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45978.575815277778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45978.575815277778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45978.575815277778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45978.575815277778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45978.575815277778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45978.575815277778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45978.575815277778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45978.575815277778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45978.575815277778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45978.575815277778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45978.575815277778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45978.575815277778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45978.575815277778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45978.575815277778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45978.575815277778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45978.575815277778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45978.575815277778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45978.575815277778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45978.575815277778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45978.575815277778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45978.575815277778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45978.575815277778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45978.575815277778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45978.575815277778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45978.575815277778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45978.575815277778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45978.575815277778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45978.575815277778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45978.575815277778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45978.575815277778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45978.575815277778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45978.575815277778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45978.575815277778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45978.575815277778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45978.575815277778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45978.575815277778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45978.575815277778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45978.575815277778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45978.575815277778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45978.575815277778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45978.575815277778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45978.575815277778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45978.575815277778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45978.575815277778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45978.575815277778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45978.575815277778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45978.575815277778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45978.575815277778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45978.575815277778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45978.575815277778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45978.575815277778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45978.575815277778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45978.575815277778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45978.575815277778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45978.575815277778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45978.575815277778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45978.575815277778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45978.575815277778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45978.575815277778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45978.575815277778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45978.575815277778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45978.575815277778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45978.575815277778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45978.575815277778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45978.575815277778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45978.575815277778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45978.575815277778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45978.575815277778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45978.575815277778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45978.575815277778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45978.575815277778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45978.575815277778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45978.575815277778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45978.575815277778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45978.575815277778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45978.575815277778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45978.575815277778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45978.575815277778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45978.575815277778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45978.575815277778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45978.575815277778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45978.575815277778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45978.575815277778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45978.575815277778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45978.575815277778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45978.575815277778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45978.575815277778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45978.575815277778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45978.575815277778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45978.575815277778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45978.575815277778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45978.575815277778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45978.575815277778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45978.575815277778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45978.575815277778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45978.575815277778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45978.575815277778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45978.575815277778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45978.575815277778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45978.575815277778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45978.575815277778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45978.575815277778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45978.575815277778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45978.575815277778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45978.575815277778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45978.575815277778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45978.575815277778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45978.575815277778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45978.575815277778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45978.575815277778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45978.575815277778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45978.575815277778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45978.575815277778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45978.575815277778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45978.575815277778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45978.575815277778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45978.575815277778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45978.575815277778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45978.575815277778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45978.575815277778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45978.575815277778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45978.575815277778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45978.575815277778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45978.575815277778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45978.575815277778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45978.575815277778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45978.575815277778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45978.575815277778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45978.575815277778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45978.575815277778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45978.575815277778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45978.575815277778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45978.575815277778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45978.575815277778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45978.575815277778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45978.575815277778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45978.575815277778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45978.575815277778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45978.575815277778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45978.575815277778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45978.575815277778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45978.575815277778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45978.575815277778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45978.575815277778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45978.575815277778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45978.575815277778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45978.575815277778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45978.575815277778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45978.575815277778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45978.575815277778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45978.575815277778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45978.575815277778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45978.575815277778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45978.575815277778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45978.575815277778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45978.575815277778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45978.575815277778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45978.575815277778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45978.575815277778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45978.575815277778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45978.575815277778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45978.575815277778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45978.575815277778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45978.575815277778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45978.575815277778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45978.575815277778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45978.575815277778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45978.575815277778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45978.575815277778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45978.575815277778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45978.575815277778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45978.575815277778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45978.575815277778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45978.575815277778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45978.575815277778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45978.575815277778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45978.575815277778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45978.575815277778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45978.575815277778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45978.575815277778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45978.575815277778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45978.575815277778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45978.575815277778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45978.575815277778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45978.575815277778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45978.575815277778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45978.575815277778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45978.575815277778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45978.575815277778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45978.575815277778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45978.575815277778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45978.575815277778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45978.575815277778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45978.575815277778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45978.575815277778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45978.575815277778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45978.575815277778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45978.575815277778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45978.575815277778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45978.575815277778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45978.575815277778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45978.575815277778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45978.575815277778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45978.575815277778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45978.575815277778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45978.575815277778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45978.575815277778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45978.575815277778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45978.575815277778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45978.575815277778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45978.575815277778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45978.575815277778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45978.575815277778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45978.575815277778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45978.575815277778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45978.575815277778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45978.575815277778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45978.575815277778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45978.575815277778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45978.575815277778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45978.575815277778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45978.575815277778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45978.575815277778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45978.575815277778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45978.575815277778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45978.575815277778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45978.575815277778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45978.575815277778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45978.575815277778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45978.575815277778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45978.575815277778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45978.575815277778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45978.575815277778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45978.575815277778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45978.575815277778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45978.575815277778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45978.575815277778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45978.575815277778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45978.575815277778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45978.575815277778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45978.575815277778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45978.575815277778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45978.575815277778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45978.575815277778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45978.575815277778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45978.575815277778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45978.575815277778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45978.575815277778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45978.575815277778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45978.575815277778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45978.575815277778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45978.575815277778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45978.575815277778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45978.575815277778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45978.575815277778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45978.575815277778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45978.575815277778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45978.575815277778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45978.575815277778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45978.575815277778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45978.575815277778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45978.575815277778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45978.575815277778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45978.575815277778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45978.575815277778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45978.575815277778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45978.575815277778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45978.575815277778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45978.575815277778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45978.575815277778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45978.575815277778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45978.575815277778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45978.575815277778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45978.575815277778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45978.575815277778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45978.575815277778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45978.575815277778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45978.575815277778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45978.575815277778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45978.575815277778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45978.575815277778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45978.575815277778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45978.575815277778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45978.575815277778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45978.575815277778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45978.575815277778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45978.575815277778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45978.575815277778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45978.575815277778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45978.575815277778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45978.575815277778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45978.575815277778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45978.575815277778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45978.575815277778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45978.575815277778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45978.575815277778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45978.575815277778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45978.575815277778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45978.575815277778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45978.575815277778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45978.575815277778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45978.575815277778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45978.575815277778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45978.575815277778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45978.575815277778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45978.575815277778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45978.575815277778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45978.575815277778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45978.575815277778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45978.575815277778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45978.575815277778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45978.575815277778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45978.575815277778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45978.575815277778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45978.575815277778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45978.575815277778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45978.575815277778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45978.575815277778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45978.575815277778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45978.575815277778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45978.575815277778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45978.575815277778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45978.575815277778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45978.575815277778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45978.575815277778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45978.575815277778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45978.575815277778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45978.575815277778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45978.575815277778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45978.575815277778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45978.575815277778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45978.575815277778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45978.575815277778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45978.575815277778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45978.575815277778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45978.575815277778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45978.575815277778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45978.575815277778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45978.575815277778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45978.575815277778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45978.575815277778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45978.575815277778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45978.575815277778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45978.575815277778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45978.575815277778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45978.575815277778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45978.575815277778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45978.575815277778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45978.575815277778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45978.575815277778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45978.575815277778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45978.575815277778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45978.575815277778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45978.575815277778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45978.575815277778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45978.575815277778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45978.575815277778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45978.575815277778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45978.575815277778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45978.575815277778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45978.575815277778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45978.575815277778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45978.575815277778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45978.575815277778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45978.575815277778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45978.575815277778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45978.575815277778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45978.575815277778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45978.575815277778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45978.575815277778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45978.575815277778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45978.575815277778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45978.575815277778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45978.575815277778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45978.575815277778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45978.575815277778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45978.575815277778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45978.575815277778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45978.575815277778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45978.575815277778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45978.575815277778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45978.575815277778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45978.575815277778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45978.575815277778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45978.575815277778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45978.575815277778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45978.575815277778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45978.575815277778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45978.575815277778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45978.575815277778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45978.575815277778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45978.575815277778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45978.575815277778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45978.575815277778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45978.575815277778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45978.575815277778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45978.575815277778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45978.575815277778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45978.575815277778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45978.575815277778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45978.575815277778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45978.575815277778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45978.575815277778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45978.575815277778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45978.575815277778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45978.575815277778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45978.575815277778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45978.575815277778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45978.575815277778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45978.575815277778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45978.575815277778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45978.575815277778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45978.575815277778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45978.575815277778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45978.575815277778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45978.575815277778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45978.575815277778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45978.575815277778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45978.575815277778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45978.575815277778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45978.575815277778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45978.575815277778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45978.575815277778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45978.575815277778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45978.575815277778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45978.575815277778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45978.575815277778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45978.575815277778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45978.575815277778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45978.575815277778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45978.575815277778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45978.575815277778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45978.575815277778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45978.575815277778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45978.575815277778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45978.575815277778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45978.575815277778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45978.575815277778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45978.575815277778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45978.575815277778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45978.575815277778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45978.575815277778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45978.575815277778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45978.575815277778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45978.575815277778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45978.575815277778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45978.575815277778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45978.575815277778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45978.575815277778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45978.575815277778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45978.575815277778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45978.575815277778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45978.575815277778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45978.575815277778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45978.575815277778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45978.575815277778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45978.575815277778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45978.575815277778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45978.575815277778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45978.575815277778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45978.575815277778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45978.575815277778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45978.575815277778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45978.575815277778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45978.575815277778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45978.575815277778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45978.575815277778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45978.575815277778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45978.575815277778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45978.575815277778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45978.575815277778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45978.575815277778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45978.575815277778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45978.575815277778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45978.575815277778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45978.575815277778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45978.575815277778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45978.575815277778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45978.575815277778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45978.575815277778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45978.575815277778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45978.575815277778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45978.575815277778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45978.575815277778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45978.575815277778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45978.575815277778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45978.575815277778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45978.575815277778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45978.575815277778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45978.575815277778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45978.575815277778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45978.575815277778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45978.575815277778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45978.575815277778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45978.575815277778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45978.575815277778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45978.575815277778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45978.575815277778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45978.575815277778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45978.575815277778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45978.575815277778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45978.575815277778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45978.575815277778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45978.575815277778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45978.575815277778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45978.575815277778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45978.575815277778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45978.575815277778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45978.575815277778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45978.575815277778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45978.575815277778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45978.575815277778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45978.575815277778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45978.575815277778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45978.575815277778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45978.575815277778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45978.575815277778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45978.575815277778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45978.575815277778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45978.575815277778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45978.575815277778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45978.575815277778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45978.575815277778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45978.575815277778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45978.575815277778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45978.575815277778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45978.575815277778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45978.575815277778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45978.575815277778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45978.575815277778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45978.575815277778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45978.575815277778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45978.575815277778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45978.575815277778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45978.575815277778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45978.575815277778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45978.575815277778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45978.575815277778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45978.575815277778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45978.575815277778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45978.575815277778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45978.575815277778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45978.575815277778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45978.575815277778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45978.575815277778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45978.575815277778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45978.575815277778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45978.575815277778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45978.575815277778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45978.575815277778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45978.575815277778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45978.575815277778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45978.575815277778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45978.575815277778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45978.575815277778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45978.575815277778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45978.575815277778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45978.575815277778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45978.575815277778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45978.575815277778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45978.575815277778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45978.575815277778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45978.575815277778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45978.575815277778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45978.575815277778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45978.575815277778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45978.575815277778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45978.575815277778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45978.575815277778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45978.575815277778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45978.575815277778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45978.575815277778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45978.575815277778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45978.575815277778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45978.575815277778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45978.575815277778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45978.575815277778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45978.575815277778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45978.575815277778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45978.575815277778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45978.575815277778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45978.575815277778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45978.575815277778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45978.575815277778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45978.575815277778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45978.575815277778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45978.575815277778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45978.575815277778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45978.575815277778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45978.575815277778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45978.575815277778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45978.575815277778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45978.575815277778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45978.575815277778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45978.575815277778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45978.575815277778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45978.575815277778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45978.575815277778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45978.575815277778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45978.575815277778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45978.575815277778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45978.575815277778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45978.575815277778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45978.575815277778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45978.575815277778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45978.575815277778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45978.575815277778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45978.575815277778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45978.575815277778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45978.575815277778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45978.575815277778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45978.575815277778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45978.575815277778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45978.575815277778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45978.575815277778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45978.575815277778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45978.575815277778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45978.575815277778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45978.575815277778</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 E4: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275.09509756944317</v>
      </c>
      <c r="H2" s="95">
        <v>45703.474768518521</v>
      </c>
      <c r="I2" s="95" t="str">
        <f>IFERROR(VLOOKUP(D2,DB!A:F,6,0),"")</f>
        <v>SCECO</v>
      </c>
      <c r="J2" s="95" t="str">
        <f>IFERROR(VLOOKUP(D2,DB!A:G,7,0),"")</f>
        <v>Dead</v>
      </c>
      <c r="K2" s="97" t="s">
        <v>39119</v>
      </c>
      <c r="L2" s="91" t="str">
        <f>IFERROR(VLOOKUP(D2,DB!A:I,9,0),"")</f>
        <v>Latis</v>
      </c>
    </row>
    <row r="3" spans="1:16" ht="29.25" customHeight="1">
      <c r="A3" s="113" t="s">
        <v>39120</v>
      </c>
      <c r="B3" s="113" t="str">
        <f>IFERROR(VLOOKUP(D3,DB!A:K,11,0),"")</f>
        <v>R4</v>
      </c>
      <c r="C3" s="93">
        <v>1</v>
      </c>
      <c r="D3" s="91" t="s">
        <v>36108</v>
      </c>
      <c r="E3" s="94" t="s">
        <v>39021</v>
      </c>
      <c r="F3" s="95">
        <v>45978.515497685185</v>
      </c>
      <c r="G3" s="96">
        <f ca="1">IFERROR(NOW()-F3,"")</f>
        <v>6.031747685483424E-2</v>
      </c>
      <c r="H3" s="95">
        <v>45978.208923611113</v>
      </c>
      <c r="I3" s="113" t="str">
        <f>IFERROR(VLOOKUP(D3,DB!A:F,6,0),"")</f>
        <v>SCECO</v>
      </c>
      <c r="J3" s="113" t="str">
        <f>IFERROR(VLOOKUP(D3,DB!A:G,7,0),"")</f>
        <v>Dead</v>
      </c>
      <c r="K3" s="97" t="s">
        <v>39121</v>
      </c>
      <c r="L3" s="91" t="str">
        <f>IFERROR(VLOOKUP(D3,DB!A:I,9,0),"")</f>
        <v>Latis</v>
      </c>
    </row>
    <row r="4" spans="1:16" ht="15" customHeight="1">
      <c r="A4" s="113"/>
      <c r="B4" s="113" t="str">
        <f>IFERROR(VLOOKUP(D4,DB!A:K,11,0),"")</f>
        <v/>
      </c>
      <c r="C4" s="93"/>
      <c r="D4" s="91"/>
      <c r="E4" s="94"/>
      <c r="F4" s="95"/>
      <c r="G4" s="96">
        <f ca="1">IFERROR(NOW()-F4,"")</f>
        <v>45978.575815162039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45978.575815162039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45978.575815162039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45978.575815162039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45978.575815162039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45978.575815162039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45978.575815162039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45978.575815162039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45978.575815162039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45978.575815162039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45978.575815162039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45978.575815162039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45978.575815162039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45978.575815162039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45978.575815162039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45978.575815162039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45978.575815162039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45978.575815162039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45978.575815162039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45978.575815162039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45978.575815162039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45978.575815162039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45978.575815162039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45978.575815162039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45978.575815162039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45978.575815162039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45978.575815162039</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86.743754976851051</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52.386937847222725</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29.914704050926957</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6">
        <v>45977.514803240738</v>
      </c>
      <c r="G5" s="111">
        <f t="shared" ref="G5:G8" ca="1" si="2">IFERROR(NOW()-F5,"")</f>
        <v>1.0610119213015423</v>
      </c>
      <c r="H5" s="136">
        <v>45977.468807870369</v>
      </c>
      <c r="I5" s="109" t="str">
        <f>IFERROR(VLOOKUP(D5,DB!A:F,6,0),"")</f>
        <v>SCECO</v>
      </c>
      <c r="J5" s="109" t="str">
        <f>IFERROR(VLOOKUP(D5,DB!A:G,7,0),"")</f>
        <v>Weak</v>
      </c>
      <c r="K5" s="109" t="s">
        <v>39129</v>
      </c>
      <c r="L5" s="109" t="str">
        <f>IFERROR(VLOOKUP(D5,DB!A:I,9,0),"")</f>
        <v>Latis</v>
      </c>
    </row>
    <row r="6" spans="1:13">
      <c r="A6" s="109"/>
      <c r="B6" s="109" t="str">
        <f>IFERROR(VLOOKUP(D6,DB!A:K,11,0),"")</f>
        <v/>
      </c>
      <c r="C6" s="109"/>
      <c r="D6" s="109"/>
      <c r="E6" s="109"/>
      <c r="F6" s="109"/>
      <c r="G6" s="109">
        <f t="shared" ca="1" si="2"/>
        <v>45978.575815162039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45978.575815162039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45978.575815162039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45978.575815162039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45978.575815162039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45978.575815162039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45978.575815162039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45978.575815162039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45978.575815162039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45978.575815162039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45978.575815162039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45978.575815162039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45978.575815162039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45978.575815162039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45978.575815162039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45978.575815162039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45978.575815162039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45978.575815162039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45978.575815162039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45978.575815162039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45978.575815162039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45978.575815162039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45978.575815162039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45978.575815162039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45978.575815162039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45978.575815162039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45978.575815162039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45978.575815162039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45978.575815162039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45978.575815162039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45978.575815162039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45978.575815162039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45978.575815162039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45978.575815162039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45978.575815162039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45978.575815162039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45978.575815162039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45978.575815162039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45978.575815162039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45978.575815162039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45978.575815162039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45978.575815162039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45978.575815162039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45978.575815162039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45978.575815162039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45978.575815162039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45978.575815162039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45978.575815162039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45978.575815162039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45978.575815162039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45978.575815162039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45978.575815162039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45978.575815162039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45978.575815162039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45978.575815162039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45978.575815162039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45978.575815162039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45978.575815162039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45978.575815162039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45978.575815162039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45978.575815162039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45978.575815162039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45978.575815162039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45978.575815162039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45978.575815162039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45978.575815162039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45978.575815162039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45978.575815162039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45978.575815162039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45978.575815162039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45978.575815162039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45978.575815162039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45978.575815162039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45978.575815162039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45978.575815162039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45978.575815162039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45978.575815162039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45978.575815162039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45978.575815162039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45978.575815162039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45978.575815162039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45978.575815162039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45978.575815162039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45978.575815162039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45978.575815162039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45978.575815162039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45978.575815162039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45978.575815162039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45978.575815162039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45978.575815162039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45978.575815162039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45978.575815162039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45978.575815162039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45978.575815162039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45978.575815162039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45978.575815162039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45978.575815162039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45978.575815162039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45978.575815162039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45978.575815162039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45978.575815162039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45978.575815162039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45978.575815162039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45978.575815162039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45978.575815162039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45978.575815162039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45978.575815162039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45978.575815162039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45978.575815162039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45978.575815162039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45978.575815162039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45978.575815162039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45978.575815162039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45978.575815162039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45978.575815162039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45978.575815162039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45978.575815162039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45978.575815162039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45978.575815162039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45978.575815162039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45978.575815162039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45978.575815162039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45978.575815162039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45978.575815162039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45978.575815162039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45978.575815162039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45978.575815162039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45978.575815162039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45978.575815162039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45978.575815162039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45978.575815162039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45978.575815162039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45978.575815162039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45978.575815162039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45978.575815162039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45978.575815162039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45978.575815162039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45978.575815162039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45978.575815162039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45978.575815162039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45978.575815162039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45978.575815162039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45978.575815162039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45978.575815162039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45978.575815162039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45978.575815162039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45978.575815162039</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45978.575815162039</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45978.575815162039</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45978.575815162039</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31056</v>
      </c>
      <c r="E2" s="109" t="s">
        <v>39021</v>
      </c>
      <c r="F2" s="121">
        <v>45978.508206018516</v>
      </c>
      <c r="G2" s="104">
        <f t="shared" ref="G2:G55" ca="1" si="0">IFERROR(NOW()-F2,"-")</f>
        <v>6.7609143523441162E-2</v>
      </c>
      <c r="H2" s="121">
        <v>45978.508206018516</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45978.575815162039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45978.575815162039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45978.575815162039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45978.575815162039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45978.575815162039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45978.575815162039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45978.575815162039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45978.575815162039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45978.575815162039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45978.575815162039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45978.575815162039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45978.575815162039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45978.575815162039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45978.575815162039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45978.575815162039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45978.575815162039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45978.575815162039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45978.575815162039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45978.575815162039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45978.575815162039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45978.575815162039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45978.575815162039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45978.575815162039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45978.575815162039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45978.575815162039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45978.575815162039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45978.575815162039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45978.575815162039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45978.575815162039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45978.575815162039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45978.575815162039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45978.575815162039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45978.575815162039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45978.575815162039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45978.575815162039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45978.575815162039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45978.575815162039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45978.575815162039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45978.575815162039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45978.575815162039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45978.575815162039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45978.575815162039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45978.575815162039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45978.575815162039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45978.575815162039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45978.575815162039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45978.575815162039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45978.575815162039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45978.575815162039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45978.575815162039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45978.575815162039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45978.575815162039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45978.575815162039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45978.575815162039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45978.575815162039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45978.575815162039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45978.575815162039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45978.575815162039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45978.575815162039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45978.575815162039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45978.575815162039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45978.575815162039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45978.575815162039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45978.575815162039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45978.575815162039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45978.575815162039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45978.575815162039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45978.575815162039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45978.575815162039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45978.575815162039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45978.575815162039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45978.575815162039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45978.575815162039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45978.575815162039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45978.575815162039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45978.575815162039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45978.575815162039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45978.575815162039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45978.575815162039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45978.575815162039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45978.575815162039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45978.575815162039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45978.575815162039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45978.575815162039</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45978.575815162039</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45978.575815162039</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45978.575815162039</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2025-11-17T10:49:21Z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