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111" documentId="120_S{2AC9BD13-BADA-5192-A53E-5A8FF88502F6}" xr6:coauthVersionLast="47" xr6:coauthVersionMax="47" xr10:uidLastSave="{0D744B5A-CABA-40F9-B59F-2BACE2514941}"/>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L6" i="9"/>
  <c r="L7" i="9"/>
  <c r="J6" i="9"/>
  <c r="J7" i="9"/>
  <c r="I6" i="9"/>
  <c r="I7" i="9"/>
  <c r="G2" i="9"/>
  <c r="G3" i="9"/>
  <c r="G4" i="9"/>
  <c r="G5" i="9"/>
  <c r="G6" i="9"/>
  <c r="G7" i="9"/>
  <c r="J2" i="9"/>
  <c r="J3" i="9"/>
  <c r="J4" i="9"/>
  <c r="J5" i="9"/>
  <c r="L2" i="9"/>
  <c r="L3" i="9"/>
  <c r="L4" i="9"/>
  <c r="L5" i="9"/>
  <c r="I3" i="9"/>
  <c r="I4" i="9"/>
  <c r="I5" i="9"/>
  <c r="G8" i="9"/>
  <c r="G9" i="9"/>
  <c r="I10" i="9"/>
  <c r="D2" i="3"/>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<sst xmlns="http://schemas.openxmlformats.org/spreadsheetml/2006/main" count="180278" uniqueCount="39124">
  <si>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</si>
  <si>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</si>
  <si>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</si>
  <si>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</si>
  <si>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</si>
  <si>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</si>
  <si>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</si>
  <si>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</si>
  <si>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</si>
  <si>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</si>
  <si>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</si>
  <si>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</si>
  <si>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</si>
  <si>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</si>
  <si>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</si>
  <si>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</si>
  <si>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</si>
  <si>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</si>
  <si>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</si>
  <si>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</si>
  <si>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</si>
  <si>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</si>
  <si>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</si>
  <si>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</si>
  <si>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</si>
  <si>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</si>
  <si>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</si>
  <si>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</si>
  <si>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</si>
  <si>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</si>
  <si>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</si>
  <si>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</si>
  <si>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</si>
  <si>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</si>
  <si>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</si>
  <si>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</si>
  <si>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</si>
  <si>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</si>
  <si>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</si>
  <si>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</si>
  <si>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</si>
  <si>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</si>
  <si>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</si>
  <si>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</si>
  <si>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</si>
  <si>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</si>
  <si>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</si>
  <si>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</si>
  <si>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</si>
  <si>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</si>
  <si>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</si>
  <si>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</si>
  <si>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</si>
  <si>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</si>
  <si>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</si>
  <si>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</si>
  <si>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</si>
  <si>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</si>
  <si>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</si>
  <si>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</si>
  <si>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</si>
  <si>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</si>
  <si>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</si>
  <si>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</si>
  <si>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</si>
  <si>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</si>
  <si>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</si>
  <si>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</si>
  <si>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</si>
  <si>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</si>
  <si>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</si>
  <si>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</si>
  <si>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</si>
  <si>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</si>
  <si>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</si>
  <si>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</si>
  <si>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</si>
  <si>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</si>
  <si>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</si>
  <si>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</si>
  <si>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</si>
  <si>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</si>
  <si>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</si>
  <si>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</si>
  <si>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</si>
  <si>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</si>
  <si>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</si>
  <si>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</si>
  <si>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</si>
  <si>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</si>
  <si>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</si>
  <si>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</si>
  <si>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</si>
  <si>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</si>
  <si>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</si>
  <si>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</si>
  <si>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</si>
  <si>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</si>
  <si>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</si>
  <si>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</si>
  <si>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</si>
  <si>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</si>
  <si>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</si>
  <si>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</si>
  <si>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</si>
  <si>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</si>
  <si>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</si>
  <si>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</si>
  <si>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</si>
  <si>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</si>
  <si>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</si>
  <si>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</si>
  <si>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</si>
  <si>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</si>
  <si>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</si>
  <si>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</si>
  <si>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</si>
  <si>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</si>
  <si>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</si>
  <si>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</si>
  <si>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</si>
  <si>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</si>
  <si>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</si>
  <si>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</si>
  <si>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</si>
  <si>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</si>
  <si>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</si>
  <si>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</si>
  <si>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</si>
  <si>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</si>
  <si>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</si>
  <si>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</si>
  <si>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</si>
  <si>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</si>
  <si>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</si>
  <si>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</si>
  <si>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</si>
  <si>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</si>
  <si>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</si>
  <si>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</si>
  <si>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</si>
  <si>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</si>
  <si>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</si>
  <si>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</si>
  <si>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</si>
  <si>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</si>
  <si>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</si>
  <si>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</si>
  <si>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</si>
  <si>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</si>
  <si>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</si>
  <si>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</si>
  <si>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</si>
  <si>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</si>
  <si>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</si>
  <si>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</si>
  <si>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</si>
  <si>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</si>
  <si>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</si>
  <si>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</si>
  <si>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</si>
  <si>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</si>
  <si>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</si>
  <si>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</si>
  <si>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</si>
  <si>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</si>
  <si>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</si>
  <si>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</si>
  <si>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</si>
  <si>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</si>
  <si>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</si>
  <si>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</si>
  <si>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</si>
  <si>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</si>
  <si>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</si>
  <si>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</si>
  <si>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</si>
  <si>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</si>
  <si>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</si>
  <si>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</si>
  <si>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</si>
  <si>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</si>
  <si>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</si>
  <si>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</si>
  <si>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</si>
  <si>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</si>
  <si>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</si>
  <si>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</si>
  <si>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</si>
  <si>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</si>
  <si>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</si>
  <si>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</si>
  <si>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</si>
  <si>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</si>
  <si>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</si>
  <si>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</si>
  <si>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</si>
  <si>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</si>
  <si>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</si>
  <si>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</si>
  <si>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</si>
  <si>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</si>
  <si>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</si>
  <si>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</si>
  <si>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</si>
  <si>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</si>
  <si>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</si>
  <si>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</si>
  <si>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</si>
  <si>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</si>
  <si>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</si>
  <si>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</si>
  <si>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</si>
  <si>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</si>
  <si>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</si>
  <si>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</si>
  <si>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</si>
  <si>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</si>
  <si>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</si>
  <si>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</si>
  <si>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</si>
  <si>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</si>
  <si>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</si>
  <si>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</si>
  <si>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</si>
  <si>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</si>
  <si>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</si>
  <si>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</si>
  <si>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</si>
  <si>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</si>
  <si>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</si>
  <si>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</si>
  <si>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</si>
  <si>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</si>
  <si>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</si>
  <si>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</si>
  <si>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</si>
  <si>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</si>
  <si>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</si>
  <si>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</si>
  <si>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</si>
  <si>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</si>
  <si>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</si>
  <si>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</si>
  <si>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</si>
  <si>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</si>
  <si>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</si>
  <si>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</si>
  <si>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</si>
  <si>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</si>
  <si>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</si>
  <si>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</si>
  <si>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</si>
  <si>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</si>
  <si>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</si>
  <si>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</si>
  <si>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</si>
  <si>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</si>
  <si>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</si>
  <si>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</si>
  <si>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</si>
  <si>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</si>
  <si>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</si>
  <si>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</si>
  <si>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</si>
  <si>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</si>
  <si>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</si>
  <si>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</si>
  <si>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</si>
  <si>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</si>
  <si>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</si>
  <si>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</si>
  <si>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</si>
  <si>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</si>
  <si>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</si>
  <si>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</si>
  <si>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</si>
  <si>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</si>
  <si>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</si>
  <si>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</si>
  <si>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</si>
  <si>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</si>
  <si>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</si>
  <si>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</si>
  <si>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</si>
  <si>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</si>
  <si>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</si>
  <si>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</si>
  <si>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</si>
  <si>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</si>
  <si>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</si>
  <si>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</si>
  <si>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</si>
  <si>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</si>
  <si>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</si>
  <si>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</si>
  <si>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</si>
  <si>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</si>
  <si>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</si>
  <si>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</si>
  <si>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</si>
  <si>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</si>
  <si>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</si>
  <si>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</si>
  <si>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</si>
  <si>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</si>
  <si>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</si>
  <si>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</si>
  <si>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</si>
  <si>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</si>
  <si>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</si>
  <si>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</si>
  <si>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</si>
  <si>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</si>
  <si>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</si>
  <si>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</si>
  <si>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</si>
  <si>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</si>
  <si>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</si>
  <si>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</si>
  <si>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</si>
  <si>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</si>
  <si>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</si>
  <si>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</si>
  <si>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</si>
  <si>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</si>
  <si>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</si>
  <si>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</si>
  <si>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</si>
  <si>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</si>
  <si>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</si>
  <si>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</si>
  <si>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</si>
  <si>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</si>
  <si>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</si>
  <si>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</si>
  <si>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</si>
  <si>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</si>
  <si>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</si>
  <si>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</si>
  <si>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</si>
  <si>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</si>
  <si>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</si>
  <si>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</si>
  <si>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</si>
  <si>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</si>
  <si>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</si>
  <si>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</si>
  <si>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</si>
  <si>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</si>
  <si>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</si>
  <si>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</si>
  <si>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</si>
  <si>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</si>
  <si>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</si>
  <si>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</si>
  <si>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</si>
  <si>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</si>
  <si>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</si>
  <si>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</si>
  <si>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</si>
  <si>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</si>
  <si>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</si>
  <si>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</si>
  <si>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</si>
  <si>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</si>
  <si>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</si>
  <si>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</si>
  <si>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</si>
  <si>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</si>
  <si>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</si>
  <si>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</si>
  <si>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</si>
  <si>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</si>
  <si>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</si>
  <si>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</si>
  <si>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</si>
  <si>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</si>
  <si>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</si>
  <si>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</si>
  <si>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</si>
  <si>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</si>
  <si>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</si>
  <si>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</si>
  <si>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</si>
  <si>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</si>
  <si>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</si>
  <si>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</si>
  <si>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</si>
  <si>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</si>
  <si>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</si>
  <si>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</si>
  <si>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</si>
  <si>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</si>
  <si>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</si>
  <si>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</si>
  <si>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</si>
  <si>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</si>
  <si>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</si>
  <si>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</si>
  <si>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</si>
  <si>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</si>
  <si>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</si>
  <si>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</si>
  <si>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</si>
  <si>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</si>
  <si>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</si>
  <si>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</si>
  <si>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</si>
  <si>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</si>
  <si>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</si>
  <si>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</si>
  <si>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</si>
  <si>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</si>
  <si>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</si>
  <si>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</si>
  <si>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</si>
  <si>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</si>
  <si>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</si>
  <si>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</si>
  <si>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</si>
  <si>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</si>
  <si>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</si>
  <si>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</si>
  <si>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</si>
  <si>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</si>
  <si>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</si>
  <si>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</si>
  <si>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</si>
  <si>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</si>
  <si>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</si>
  <si>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</si>
  <si>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</si>
  <si>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</si>
  <si>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</si>
  <si>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</si>
  <si>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</si>
  <si>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</si>
  <si>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</si>
  <si>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</si>
  <si>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</si>
  <si>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</si>
  <si>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</si>
  <si>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</si>
  <si>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</si>
  <si>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</si>
  <si>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</si>
  <si>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</si>
  <si>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</si>
  <si>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</si>
  <si>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</si>
  <si>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</si>
  <si>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</si>
  <si>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</si>
  <si>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</si>
  <si>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</si>
  <si>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</si>
  <si>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</si>
  <si>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</si>
  <si>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</si>
  <si>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</si>
  <si>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</si>
  <si>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</si>
  <si>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</si>
  <si>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</si>
  <si>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</si>
  <si>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</si>
  <si>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</si>
  <si>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</si>
  <si>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</si>
  <si>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</si>
  <si>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</si>
  <si>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</si>
  <si>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</si>
  <si>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</si>
  <si>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</si>
  <si>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</si>
  <si>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</si>
  <si>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</si>
  <si>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</si>
  <si>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</si>
  <si>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</si>
  <si>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</si>
  <si>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</si>
  <si>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</si>
  <si>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</si>
  <si>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</si>
  <si>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</si>
  <si>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</si>
  <si>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</si>
  <si>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</si>
  <si>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</si>
  <si>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</si>
  <si>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</si>
  <si>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</si>
  <si>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</si>
  <si>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</si>
  <si>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</si>
  <si>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</si>
  <si>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</si>
  <si>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</si>
  <si>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</si>
  <si>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</si>
  <si>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</si>
  <si>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</si>
  <si>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</si>
  <si>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</si>
  <si>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</si>
  <si>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</si>
  <si>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</si>
  <si>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</si>
  <si>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</si>
  <si>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</si>
  <si>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</si>
  <si>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</si>
  <si>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</si>
  <si>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</si>
  <si>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</si>
  <si>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</si>
  <si>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</si>
  <si>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</si>
  <si>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</si>
  <si>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</si>
  <si>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</si>
  <si>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</si>
  <si>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</si>
  <si>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</si>
  <si>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</si>
  <si>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</si>
  <si>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</si>
  <si>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</si>
  <si>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</si>
  <si>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</si>
  <si>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</si>
  <si>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</si>
  <si>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</si>
  <si>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</si>
  <si>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</si>
  <si>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</si>
  <si>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</si>
  <si>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</si>
  <si>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</si>
  <si>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</si>
  <si>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</si>
  <si>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</si>
  <si>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</si>
  <si>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</si>
  <si>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</si>
  <si>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</si>
  <si>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</si>
  <si>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</si>
  <si>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</si>
  <si>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</si>
  <si>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</si>
  <si>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</si>
  <si>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</si>
  <si>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</si>
  <si>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</si>
  <si>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</si>
  <si>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</si>
  <si>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</si>
  <si>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</si>
  <si>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</si>
  <si>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</si>
  <si>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</si>
  <si>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</si>
  <si>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</si>
  <si>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</si>
  <si>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</si>
  <si>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</si>
  <si>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</si>
  <si>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</si>
  <si>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</si>
  <si>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</si>
  <si>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</si>
  <si>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</si>
  <si>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</si>
  <si>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</si>
  <si>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</si>
  <si>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</si>
  <si>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</si>
  <si>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</si>
  <si>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</si>
  <si>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</si>
  <si>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</si>
  <si>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</si>
  <si>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</si>
  <si>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</si>
  <si>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</si>
  <si>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</si>
  <si>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</si>
  <si>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</si>
  <si>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</si>
  <si>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</si>
  <si>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</si>
  <si>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</si>
  <si>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</si>
  <si>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</si>
  <si>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</si>
  <si>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</si>
  <si>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</si>
  <si>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</si>
  <si>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</si>
  <si>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</si>
  <si>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</si>
  <si>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</si>
  <si>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</si>
  <si>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</si>
  <si>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</si>
  <si>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</si>
  <si>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</si>
  <si>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</si>
  <si>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</si>
  <si>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</si>
  <si>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</si>
  <si>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</si>
  <si>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</si>
  <si>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</si>
  <si>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</si>
  <si>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</si>
  <si>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</si>
  <si>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</si>
  <si>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</si>
  <si>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</si>
  <si>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</si>
  <si>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</si>
  <si>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</si>
  <si>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</si>
  <si>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</si>
  <si>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</si>
  <si>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</si>
  <si>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</si>
  <si>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</si>
  <si>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</si>
  <si>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</si>
  <si>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</si>
  <si>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</si>
  <si>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</si>
  <si>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</si>
  <si>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</si>
  <si>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</si>
  <si>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</si>
  <si>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</si>
  <si>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</si>
  <si>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</si>
  <si>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</si>
  <si>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</si>
  <si>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</si>
  <si>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</si>
  <si>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</si>
  <si>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</si>
  <si>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</si>
  <si>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</si>
  <si>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</si>
  <si>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</si>
  <si>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</si>
  <si>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</si>
  <si>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</si>
  <si>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</si>
  <si>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</si>
  <si>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</si>
  <si>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</si>
  <si>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</si>
  <si>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</si>
  <si>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</si>
  <si>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</si>
  <si>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</si>
  <si>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</si>
  <si>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</si>
  <si>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</si>
  <si>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</si>
  <si>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</si>
  <si>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</si>
  <si>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</si>
  <si>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</si>
  <si>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</si>
  <si>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</si>
  <si>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</si>
  <si>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</si>
  <si>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</si>
  <si>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</si>
  <si>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</si>
  <si>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</si>
  <si>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</si>
  <si>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</si>
  <si>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</si>
  <si>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</si>
  <si>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</si>
  <si>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</si>
  <si>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</si>
  <si>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</si>
  <si>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</si>
  <si>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</si>
  <si>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</si>
  <si>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</si>
  <si>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</si>
  <si>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</si>
  <si>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</si>
  <si>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</si>
  <si>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</si>
  <si>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</si>
  <si>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</si>
  <si>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</si>
  <si>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</si>
  <si>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</si>
  <si>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</si>
  <si>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</si>
  <si>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</si>
  <si>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</si>
  <si>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</si>
  <si>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</si>
  <si>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</si>
  <si>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</si>
  <si>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</si>
  <si>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</si>
  <si>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</si>
  <si>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</si>
  <si>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</si>
  <si>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</si>
  <si>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</si>
  <si>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</si>
  <si>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</si>
  <si>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</si>
  <si>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</si>
  <si>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</si>
  <si>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</si>
  <si>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</si>
  <si>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</si>
  <si>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</si>
  <si>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</si>
  <si>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</si>
  <si>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</si>
  <si>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</si>
  <si>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</si>
  <si>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</si>
  <si>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</si>
  <si>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</si>
  <si>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</si>
  <si>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</si>
  <si>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</si>
  <si>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</si>
  <si>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</si>
  <si>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</si>
  <si>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</si>
  <si>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</si>
  <si>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</si>
  <si>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</si>
  <si>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</si>
  <si>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</si>
  <si>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</si>
  <si>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</si>
  <si>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</si>
  <si>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</si>
  <si>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</si>
  <si>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</si>
  <si>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</si>
  <si>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</si>
  <si>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</si>
  <si>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</si>
  <si>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</si>
  <si>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</si>
  <si>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</si>
  <si>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</si>
  <si>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</si>
  <si>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</si>
  <si>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</si>
  <si>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</si>
  <si>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</si>
  <si>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</si>
  <si>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</si>
  <si>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</si>
  <si>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</si>
  <si>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</si>
  <si>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</si>
  <si>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</si>
  <si>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</si>
  <si>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</si>
  <si>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</si>
  <si>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</si>
  <si>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</si>
  <si>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</si>
  <si>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</si>
  <si>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</si>
  <si>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</si>
  <si>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</si>
  <si>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</si>
  <si>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</si>
  <si>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</si>
  <si>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</si>
  <si>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</si>
  <si>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</si>
  <si>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</si>
  <si>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</si>
  <si>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</si>
  <si>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</si>
  <si>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</si>
  <si>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</si>
  <si>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</si>
  <si>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</si>
  <si>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</si>
  <si>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</si>
  <si>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</si>
  <si>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</si>
  <si>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</si>
  <si>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</si>
  <si>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</si>
  <si>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</si>
  <si>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</si>
  <si>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</si>
  <si>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</si>
  <si>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</si>
  <si>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</si>
  <si>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</si>
  <si>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</si>
  <si>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</si>
  <si>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</si>
  <si>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</si>
  <si>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</si>
  <si>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</si>
  <si>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</si>
  <si>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</si>
  <si>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</si>
  <si>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</si>
  <si>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</si>
  <si>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</si>
  <si>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</si>
  <si>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</si>
  <si>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</si>
  <si>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</si>
  <si>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</si>
  <si>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</si>
  <si>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</si>
  <si>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</si>
  <si>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</si>
  <si>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</si>
  <si>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</si>
  <si>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</si>
  <si>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</si>
  <si>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</si>
  <si>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</si>
  <si>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</si>
  <si>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</si>
  <si>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</si>
  <si>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</si>
  <si>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</si>
  <si>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</si>
  <si>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</si>
  <si>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</si>
  <si>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</si>
  <si>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</si>
  <si>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</si>
  <si>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</si>
  <si>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</si>
  <si>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</si>
  <si>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</si>
  <si>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</si>
  <si>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</si>
  <si>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</si>
  <si>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</si>
  <si>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</si>
  <si>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</si>
  <si>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</si>
  <si>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</si>
  <si>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</si>
  <si>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</si>
  <si>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</si>
  <si>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</si>
  <si>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</si>
  <si>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</si>
  <si>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</si>
  <si>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</si>
  <si>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</si>
  <si>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</si>
  <si>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</si>
  <si>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</si>
  <si>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</si>
  <si>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</si>
  <si>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</si>
  <si>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</si>
  <si>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</si>
  <si>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</si>
  <si>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</si>
  <si>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</si>
  <si>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</si>
  <si>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</si>
  <si>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</si>
  <si>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</si>
  <si>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</si>
  <si>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</si>
  <si>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</si>
  <si>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</si>
  <si>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</si>
  <si>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</si>
  <si>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</si>
  <si>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</si>
  <si>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</si>
  <si>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</si>
  <si>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</si>
  <si>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</si>
  <si>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</si>
  <si>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</si>
  <si>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</si>
  <si>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</si>
  <si>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</si>
  <si>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</si>
  <si>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</si>
  <si>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</si>
  <si>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</si>
  <si>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</si>
  <si>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</si>
  <si>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</si>
  <si>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</si>
  <si>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</si>
  <si>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</si>
  <si>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</si>
  <si>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</si>
  <si>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</si>
  <si>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</si>
  <si>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</si>
  <si>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</si>
  <si>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</si>
  <si>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</si>
  <si>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</si>
  <si>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</si>
  <si>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</si>
  <si>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</si>
  <si>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</si>
  <si>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</si>
  <si>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</si>
  <si>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</si>
  <si>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</si>
  <si>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</si>
  <si>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</si>
  <si>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</si>
  <si>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</si>
  <si>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</si>
  <si>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</si>
  <si>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</si>
  <si>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</si>
  <si>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</si>
  <si>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</si>
  <si>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</si>
  <si>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</si>
  <si>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</si>
  <si>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</si>
  <si>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</si>
  <si>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</si>
  <si>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</si>
  <si>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</si>
  <si>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</si>
  <si>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</si>
  <si>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</si>
  <si>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</si>
  <si>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</si>
  <si>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</si>
  <si>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</si>
  <si>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</si>
  <si>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</si>
  <si>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</si>
  <si>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</si>
  <si>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</si>
  <si>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</si>
  <si>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</si>
  <si>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</si>
  <si>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</si>
  <si>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</si>
  <si>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</si>
  <si>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</si>
  <si>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</si>
  <si>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</si>
  <si>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</si>
  <si>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</si>
  <si>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</si>
  <si>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</si>
  <si>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</si>
  <si>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</si>
  <si>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</si>
  <si>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</si>
  <si>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</si>
  <si>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</si>
  <si>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</si>
  <si>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</si>
  <si>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</si>
  <si>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</si>
  <si>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</si>
  <si>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</si>
  <si>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</si>
  <si>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</si>
  <si>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</si>
  <si>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</si>
  <si>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</si>
  <si>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</si>
  <si>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</si>
  <si>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</si>
  <si>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</si>
  <si>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</si>
  <si>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</si>
  <si>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</si>
  <si>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</si>
  <si>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</si>
  <si>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</si>
  <si>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</si>
  <si>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</si>
  <si>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</si>
  <si>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</si>
  <si>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</si>
  <si>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</si>
  <si>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</si>
  <si>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</si>
  <si>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</si>
  <si>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</si>
  <si>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</si>
  <si>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</si>
  <si>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</si>
  <si>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</si>
  <si>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</si>
  <si>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</si>
  <si>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</si>
  <si>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</si>
  <si>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</si>
  <si>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</si>
  <si>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</si>
  <si>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</si>
  <si>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</si>
  <si>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</si>
  <si>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</si>
  <si>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</si>
  <si>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</si>
  <si>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</si>
  <si>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</si>
  <si>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</si>
  <si>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</si>
  <si>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</si>
  <si>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</si>
  <si>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</si>
  <si>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</si>
  <si>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</si>
  <si>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</si>
  <si>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</si>
  <si>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</si>
  <si>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</si>
  <si>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</si>
  <si>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</si>
  <si>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</si>
  <si>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</si>
  <si>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</si>
  <si>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</si>
  <si>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</si>
  <si>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</si>
  <si>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</si>
  <si>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</si>
  <si>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</si>
  <si>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</si>
  <si>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</si>
  <si>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</si>
  <si>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</si>
  <si>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</si>
  <si>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</si>
  <si>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</si>
  <si>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</si>
  <si>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</si>
  <si>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</si>
  <si>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</si>
  <si>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</si>
  <si>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</si>
  <si>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</si>
  <si>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</si>
  <si>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</si>
  <si>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</si>
  <si>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</si>
  <si>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</si>
  <si>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</si>
  <si>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</si>
  <si>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</si>
  <si>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</si>
  <si>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</si>
  <si>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</si>
  <si>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</si>
  <si>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</si>
  <si>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</si>
  <si>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</si>
  <si>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</si>
  <si>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</si>
  <si>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</si>
  <si>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</si>
  <si>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</si>
  <si>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</si>
  <si>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</si>
  <si>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</si>
  <si>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</si>
  <si>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</si>
  <si>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</si>
  <si>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</si>
  <si>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</si>
  <si>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</si>
  <si>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</si>
  <si>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</si>
  <si>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</si>
  <si>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</si>
  <si>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</si>
  <si>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</si>
  <si>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</si>
  <si>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</si>
  <si>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</si>
  <si>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</si>
  <si>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</si>
  <si>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</si>
  <si>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</si>
  <si>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</si>
  <si>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</si>
  <si>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</si>
  <si>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</si>
  <si>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</si>
  <si>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</si>
  <si>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</si>
  <si>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</si>
  <si>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</si>
  <si>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</si>
  <si>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</si>
  <si>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</si>
  <si>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</si>
  <si>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</si>
  <si>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</si>
  <si>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</si>
  <si>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</si>
  <si>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</si>
  <si>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</si>
  <si>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</si>
  <si>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</si>
  <si>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</si>
  <si>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</si>
  <si>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</si>
  <si>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</si>
  <si>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</si>
  <si>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</si>
  <si>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</si>
  <si>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</si>
  <si>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</si>
  <si>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</si>
  <si>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</si>
  <si>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</si>
  <si>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</si>
  <si>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</si>
  <si>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</si>
  <si>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</si>
  <si>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</si>
  <si>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</si>
  <si>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</si>
  <si>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</si>
  <si>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</si>
  <si>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</si>
  <si>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</si>
  <si>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</si>
  <si>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</si>
  <si>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</si>
  <si>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</si>
  <si>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</si>
  <si>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</si>
  <si>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</si>
  <si>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</si>
  <si>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</si>
  <si>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</si>
  <si>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</si>
  <si>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</si>
  <si>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</si>
  <si>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</si>
  <si>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</si>
  <si>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</si>
  <si>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</si>
  <si>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</si>
  <si>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</si>
  <si>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</si>
  <si>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</si>
  <si>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</si>
  <si>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</si>
  <si>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</si>
  <si>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</si>
  <si>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</si>
  <si>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</si>
  <si>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</si>
  <si>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</si>
  <si>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</si>
  <si>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</si>
  <si>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</si>
  <si>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</si>
  <si>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</si>
  <si>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</si>
  <si>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</si>
  <si>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</si>
  <si>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</si>
  <si>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</si>
  <si>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</si>
  <si>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</si>
  <si>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</si>
  <si>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</si>
  <si>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</si>
  <si>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</si>
  <si>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</si>
  <si>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</si>
  <si>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</si>
  <si>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</si>
  <si>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</si>
  <si>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</si>
  <si>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</si>
  <si>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</si>
  <si>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</si>
  <si>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</si>
  <si>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</si>
  <si>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</si>
  <si>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</si>
  <si>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</si>
  <si>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</si>
  <si>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</si>
  <si>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</si>
  <si>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</si>
  <si>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</si>
  <si>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</si>
  <si>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</si>
  <si>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</si>
  <si>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</si>
  <si>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</si>
  <si>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</si>
  <si>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</si>
  <si>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</si>
  <si>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</si>
  <si>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</si>
  <si>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</si>
  <si>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</si>
  <si>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</si>
  <si>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</si>
  <si>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</si>
  <si>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</si>
  <si>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</si>
  <si>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</si>
  <si>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</si>
  <si>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</si>
  <si>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</si>
  <si>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</si>
  <si>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</si>
  <si>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</si>
  <si>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</si>
  <si>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</si>
  <si>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</si>
  <si>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</si>
  <si>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</si>
  <si>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</si>
  <si>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</si>
  <si>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</si>
  <si>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</si>
  <si>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</si>
  <si>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</si>
  <si>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</si>
  <si>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</si>
  <si>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</si>
  <si>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</si>
  <si>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</si>
  <si>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</si>
  <si>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</si>
  <si>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</si>
  <si>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</si>
  <si>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</si>
  <si>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</si>
  <si>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</si>
  <si>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</si>
  <si>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</si>
  <si>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</si>
  <si>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</si>
  <si>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</si>
  <si>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</si>
  <si>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</si>
  <si>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</si>
  <si>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</si>
  <si>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</si>
  <si>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</si>
  <si>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</si>
  <si>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</si>
  <si>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</si>
  <si>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</si>
  <si>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</si>
  <si>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</si>
  <si>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</si>
  <si>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</si>
  <si>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</si>
  <si>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</si>
  <si>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</si>
  <si>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</si>
  <si>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</si>
  <si>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</si>
  <si>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</si>
  <si>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</si>
  <si>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</si>
  <si>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</si>
  <si>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</si>
  <si>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</si>
  <si>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</si>
  <si>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</si>
  <si>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</si>
  <si>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</si>
  <si>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</si>
  <si>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</si>
  <si>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</si>
  <si>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</si>
  <si>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</si>
  <si>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</si>
  <si>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</si>
  <si>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</si>
  <si>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</si>
  <si>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</si>
  <si>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</si>
  <si>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</si>
  <si>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</si>
  <si>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</si>
  <si>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</si>
  <si>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</si>
  <si>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</si>
  <si>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</si>
  <si>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</si>
  <si>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</si>
  <si>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</si>
  <si>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</si>
  <si>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</si>
  <si>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</si>
  <si>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</si>
  <si>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</si>
  <si>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</si>
  <si>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</si>
  <si>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</si>
  <si>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</si>
  <si>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</si>
  <si>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</si>
  <si>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</si>
  <si>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</si>
  <si>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</si>
  <si>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</si>
  <si>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</si>
  <si>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</si>
  <si>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</si>
  <si>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</si>
  <si>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</si>
  <si>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</si>
  <si>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</si>
  <si>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</si>
  <si>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</si>
  <si>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</si>
  <si>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</si>
  <si>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</si>
  <si>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</si>
  <si>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</si>
  <si>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</si>
  <si>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</si>
  <si>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</si>
  <si>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</si>
  <si>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</si>
  <si>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</si>
  <si>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</si>
  <si>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</si>
  <si>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</si>
  <si>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</si>
  <si>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</si>
  <si>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</si>
  <si>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</si>
  <si>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</si>
  <si>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</si>
  <si>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</si>
  <si>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</si>
  <si>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</si>
  <si>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</si>
  <si>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</si>
  <si>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</si>
  <si>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</si>
  <si>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</si>
  <si>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</si>
  <si>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</si>
  <si>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</si>
  <si>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</si>
  <si>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</si>
  <si>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</si>
  <si>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</si>
  <si>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</si>
  <si>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</si>
  <si>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</si>
  <si>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</si>
  <si>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</si>
  <si>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</si>
  <si>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</si>
  <si>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</si>
  <si>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</si>
  <si>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</si>
  <si>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</si>
  <si>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</si>
  <si>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</si>
  <si>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</si>
  <si>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</si>
  <si>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</si>
  <si>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</si>
  <si>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</si>
  <si>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</si>
  <si>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</si>
  <si>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</si>
  <si>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</si>
  <si>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</si>
  <si>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</si>
  <si>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</si>
  <si>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</si>
  <si>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</si>
  <si>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</si>
  <si>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</si>
  <si>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</si>
  <si>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</si>
  <si>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</si>
  <si>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</si>
  <si>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</si>
  <si>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</si>
  <si>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</si>
  <si>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</si>
  <si>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</si>
  <si>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</si>
  <si>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</si>
  <si>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</si>
  <si>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</si>
  <si>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</si>
  <si>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</si>
  <si>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</si>
  <si>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</si>
  <si>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</si>
  <si>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</si>
  <si>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</si>
  <si>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</si>
  <si>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</si>
  <si>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</si>
  <si>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</si>
  <si>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</si>
  <si>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</si>
  <si>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</si>
  <si>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</si>
  <si>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</si>
  <si>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</si>
  <si>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</si>
  <si>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</si>
  <si>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</si>
  <si>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</si>
  <si>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</si>
  <si>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</si>
  <si>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</si>
  <si>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</si>
  <si>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</si>
  <si>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</si>
  <si>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</si>
  <si>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</si>
  <si>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</si>
  <si>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</si>
  <si>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</si>
  <si>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</si>
  <si>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</si>
  <si>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</si>
  <si>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</si>
  <si>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</si>
  <si>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</si>
  <si>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</si>
  <si>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</si>
  <si>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</si>
  <si>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</si>
  <si>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</si>
  <si>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</si>
  <si>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</si>
  <si>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</si>
  <si>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</si>
  <si>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</si>
  <si>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</si>
  <si>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</si>
  <si>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</si>
  <si>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</si>
  <si>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</si>
  <si>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</si>
  <si>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</si>
  <si>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</si>
  <si>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</si>
  <si>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</si>
  <si>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</si>
  <si>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</si>
  <si>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</si>
  <si>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</si>
  <si>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</si>
  <si>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</si>
  <si>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</si>
  <si>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</si>
  <si>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</si>
  <si>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</si>
  <si>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</si>
  <si>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</si>
  <si>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</si>
  <si>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</si>
  <si>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</si>
  <si>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</si>
  <si>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</si>
  <si>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</si>
  <si>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</si>
  <si>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</si>
  <si>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</si>
  <si>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</si>
  <si>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</si>
  <si>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</si>
  <si>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</si>
  <si>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</si>
  <si>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</si>
  <si>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</si>
  <si>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</si>
  <si>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</si>
  <si>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</si>
  <si>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</si>
  <si>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</si>
  <si>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</si>
  <si>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</si>
  <si>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</si>
  <si>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</si>
  <si>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</si>
  <si>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</si>
  <si>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</si>
  <si>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</si>
  <si>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</si>
  <si>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</si>
  <si>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</si>
  <si>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</si>
  <si>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</si>
  <si>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</si>
  <si>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</si>
  <si>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</si>
  <si>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</si>
  <si>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</si>
  <si>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</si>
  <si>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</si>
  <si>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</si>
  <si>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</si>
  <si>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</si>
  <si>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</si>
  <si>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</si>
  <si>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</si>
  <si>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</si>
  <si>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</si>
  <si>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</si>
  <si>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</si>
  <si>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</si>
  <si>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</si>
  <si>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</si>
  <si>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</si>
  <si>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</si>
  <si>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</si>
  <si>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</si>
  <si>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</si>
  <si>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</si>
  <si>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</si>
  <si>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</si>
  <si>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</si>
  <si>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</si>
  <si>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</si>
  <si>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</si>
  <si>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</si>
  <si>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</si>
  <si>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</si>
  <si>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</si>
  <si>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</si>
  <si>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</si>
  <si>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</si>
  <si>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</si>
  <si>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</si>
  <si>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</si>
  <si>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</si>
  <si>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</si>
  <si>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</si>
  <si>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</si>
  <si>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</si>
  <si>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</si>
  <si>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</si>
  <si>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</si>
  <si>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</si>
  <si>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</si>
  <si>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</si>
  <si>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</si>
  <si>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</si>
  <si>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</si>
  <si>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</si>
  <si>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</si>
  <si>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</si>
  <si>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</si>
  <si>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</si>
  <si>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</si>
  <si>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</si>
  <si>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</si>
  <si>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</si>
  <si>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</si>
  <si>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</si>
  <si>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</si>
  <si>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</si>
  <si>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</si>
  <si>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</si>
  <si>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</si>
  <si>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</si>
  <si>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</si>
  <si>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</si>
  <si>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</si>
  <si>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</si>
  <si>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</si>
  <si>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</si>
  <si>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</si>
  <si>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</si>
  <si>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</si>
  <si>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</si>
  <si>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</si>
  <si>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</si>
  <si>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</si>
  <si>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</si>
  <si>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</si>
  <si>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</si>
  <si>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</si>
  <si>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</si>
  <si>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</si>
  <si>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</si>
  <si>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</si>
  <si>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</si>
  <si>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</si>
  <si>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</si>
  <si>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</si>
  <si>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</si>
  <si>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</si>
  <si>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</si>
  <si>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</si>
  <si>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</si>
  <si>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</si>
  <si>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</si>
  <si>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</si>
  <si>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</si>
  <si>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</si>
  <si>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</si>
  <si>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</si>
  <si>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</si>
  <si>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</si>
  <si>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</si>
  <si>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</si>
  <si>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</si>
  <si>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</si>
  <si>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</si>
  <si>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</si>
  <si>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</si>
  <si>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</si>
  <si>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</si>
  <si>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</si>
  <si>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</si>
  <si>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</si>
  <si>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</si>
  <si>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</si>
  <si>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</si>
  <si>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</si>
  <si>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</si>
  <si>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</si>
  <si>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</si>
  <si>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</si>
  <si>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</si>
  <si>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</si>
  <si>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</si>
  <si>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</si>
  <si>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</si>
  <si>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</si>
  <si>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</si>
  <si>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</si>
  <si>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</si>
  <si>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</si>
  <si>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</si>
  <si>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</si>
  <si>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</si>
  <si>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</si>
  <si>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</si>
  <si>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</si>
  <si>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</si>
  <si>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</si>
  <si>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</si>
  <si>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</si>
  <si>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</si>
  <si>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</si>
  <si>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</si>
  <si>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</si>
  <si>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</si>
  <si>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</si>
  <si>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</si>
  <si>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</si>
  <si>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</si>
  <si>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</si>
  <si>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</si>
  <si>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</si>
  <si>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</si>
  <si>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</si>
  <si>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</si>
  <si>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</si>
  <si>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</si>
  <si>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</si>
  <si>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</si>
  <si>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</si>
  <si>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</si>
  <si>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</si>
  <si>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</si>
  <si>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</si>
  <si>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</si>
  <si>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</si>
  <si>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</si>
  <si>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</si>
  <si>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</si>
  <si>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</si>
  <si>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</si>
  <si>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</si>
  <si>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</si>
  <si>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</si>
  <si>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</si>
  <si>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</si>
  <si>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</si>
  <si>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</si>
  <si>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</si>
  <si>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</si>
  <si>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</si>
  <si>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</si>
  <si>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</si>
  <si>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</si>
  <si>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</si>
  <si>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</si>
  <si>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</si>
  <si>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</si>
  <si>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</si>
  <si>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</si>
  <si>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</si>
  <si>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</si>
  <si>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</si>
  <si>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</si>
  <si>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</si>
  <si>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</si>
  <si>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</si>
  <si>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</si>
  <si>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</si>
  <si>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</si>
  <si>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</si>
  <si>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</si>
  <si>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</si>
  <si>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</si>
  <si>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</si>
  <si>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</si>
  <si>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</si>
  <si>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</si>
  <si>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</si>
  <si>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</si>
  <si>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</si>
  <si>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</si>
  <si>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</si>
  <si>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</si>
  <si>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</si>
  <si>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</si>
  <si>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</si>
  <si>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</si>
  <si>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</si>
  <si>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</si>
  <si>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</si>
  <si>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</si>
  <si>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</si>
  <si>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</si>
  <si>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</si>
  <si>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</si>
  <si>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</si>
  <si>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</si>
  <si>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</si>
  <si>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</si>
  <si>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</si>
  <si>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</si>
  <si>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</si>
  <si>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</si>
  <si>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</si>
  <si>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</si>
  <si>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</si>
  <si>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</si>
  <si>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</si>
  <si>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</si>
  <si>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</si>
  <si>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</si>
  <si>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</si>
  <si>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</si>
  <si>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</si>
  <si>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</si>
  <si>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</si>
  <si>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</si>
  <si>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</si>
  <si>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</si>
  <si>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</si>
  <si>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</si>
  <si>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</si>
  <si>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</si>
  <si>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</si>
  <si>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</si>
  <si>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</si>
  <si>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</si>
  <si>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</si>
  <si>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</si>
  <si>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</si>
  <si>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</si>
  <si>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</si>
  <si>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</si>
  <si>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</si>
  <si>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</si>
  <si>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</si>
  <si>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</si>
  <si>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</si>
  <si>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</si>
  <si>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</si>
  <si>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</si>
  <si>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</si>
  <si>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</si>
  <si>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</si>
  <si>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</si>
  <si>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</si>
  <si>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</si>
  <si>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</si>
  <si>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</si>
  <si>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</si>
  <si>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</si>
  <si>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</si>
  <si>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</si>
  <si>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</si>
  <si>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</si>
  <si>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</si>
  <si>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</si>
  <si>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</si>
  <si>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</si>
  <si>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</si>
  <si>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</si>
  <si>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</si>
  <si>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</si>
  <si>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</si>
  <si>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</si>
  <si>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</si>
  <si>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</si>
  <si>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</si>
  <si>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</si>
  <si>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</si>
  <si>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</si>
  <si>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</si>
  <si>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</si>
  <si>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</si>
  <si>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</si>
  <si>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</si>
  <si>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</si>
  <si>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</si>
  <si>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</si>
  <si>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</si>
  <si>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</si>
  <si>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</si>
  <si>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</si>
  <si>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</si>
  <si>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</si>
  <si>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</si>
  <si>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</si>
  <si>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</si>
  <si>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</si>
  <si>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</si>
  <si>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</si>
  <si>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</si>
  <si>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</si>
  <si>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</si>
  <si>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</si>
  <si>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</si>
  <si>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</si>
  <si>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</si>
  <si>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</si>
  <si>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</si>
  <si>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</si>
  <si>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</si>
  <si>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</si>
  <si>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</si>
  <si>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</si>
  <si>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</si>
  <si>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</si>
  <si>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</si>
  <si>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</si>
  <si>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</si>
  <si>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</si>
  <si>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</si>
  <si>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</si>
  <si>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</si>
  <si>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</si>
  <si>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</si>
  <si>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</si>
  <si>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</si>
  <si>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</si>
  <si>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</si>
  <si>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</si>
  <si>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</si>
  <si>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</si>
  <si>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</si>
  <si>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</si>
  <si>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</si>
  <si>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</si>
  <si>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</si>
  <si>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</si>
  <si>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</si>
  <si>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</si>
  <si>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</si>
  <si>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</si>
  <si>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</si>
  <si>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</si>
  <si>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</si>
  <si>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</si>
  <si>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</si>
  <si>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</si>
  <si>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</si>
  <si>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</si>
  <si>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</si>
  <si>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</si>
  <si>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</si>
  <si>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</si>
  <si>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</si>
  <si>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</si>
  <si>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</si>
  <si>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</si>
  <si>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</si>
  <si>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</si>
  <si>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</si>
  <si>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</si>
  <si>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</si>
  <si>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</si>
  <si>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</si>
  <si>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</si>
  <si>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</si>
  <si>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</si>
  <si>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</si>
  <si>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</si>
  <si>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</si>
  <si>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</si>
  <si>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</si>
  <si>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</si>
  <si>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</si>
  <si>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</si>
  <si>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</si>
  <si>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</si>
  <si>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</si>
  <si>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</si>
  <si>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</si>
  <si>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</si>
  <si>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</si>
  <si>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</si>
  <si>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</si>
  <si>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</si>
  <si>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</si>
  <si>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</si>
  <si>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</si>
  <si>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</si>
  <si>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</si>
  <si>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</si>
  <si>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</si>
  <si>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</si>
  <si>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</si>
  <si>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</si>
  <si>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</si>
  <si>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</si>
  <si>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</si>
  <si>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</si>
  <si>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</si>
  <si>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</si>
  <si>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</si>
  <si>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</si>
  <si>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</si>
  <si>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</si>
  <si>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</si>
  <si>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</si>
  <si>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</si>
  <si>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</si>
  <si>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</si>
  <si>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</si>
  <si>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</si>
  <si>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</si>
  <si>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</si>
  <si>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</si>
  <si>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</si>
  <si>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</si>
  <si>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</si>
  <si>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</si>
  <si>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</si>
  <si>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</si>
  <si>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</si>
  <si>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</si>
  <si>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</si>
  <si>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</si>
  <si>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</si>
  <si>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</si>
  <si>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</si>
  <si>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</si>
  <si>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</si>
  <si>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</si>
  <si>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</si>
  <si>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</si>
  <si>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</si>
  <si>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</si>
  <si>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</si>
  <si>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</si>
  <si>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</si>
  <si>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</si>
  <si>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</si>
  <si>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</si>
  <si>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</si>
  <si>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</si>
  <si>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</si>
  <si>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</si>
  <si>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</si>
  <si>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</si>
  <si>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</si>
  <si>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</si>
  <si>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</si>
  <si>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</si>
  <si>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</si>
  <si>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</si>
  <si>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</si>
  <si>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</si>
  <si>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</si>
  <si>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</si>
  <si>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</si>
  <si>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</si>
  <si>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</si>
  <si>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</si>
  <si>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</si>
  <si>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</si>
  <si>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</si>
  <si>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</si>
  <si>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</si>
  <si>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</si>
  <si>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</si>
  <si>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</si>
  <si>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</si>
  <si>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</si>
  <si>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</si>
  <si>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</si>
  <si>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</si>
  <si>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</si>
  <si>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</si>
  <si>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</si>
  <si>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</si>
  <si>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</si>
  <si>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</si>
  <si>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</si>
  <si>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</si>
  <si>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</si>
  <si>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</si>
  <si>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</si>
  <si>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</si>
  <si>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</si>
  <si>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</si>
  <si>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</si>
  <si>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</si>
  <si>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</si>
  <si>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</si>
  <si>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</si>
  <si>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</si>
  <si>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</si>
  <si>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</si>
  <si>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</si>
  <si>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</si>
  <si>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</si>
  <si>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</si>
  <si>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</si>
  <si>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</si>
  <si>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</si>
  <si>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</si>
  <si>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</si>
  <si>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</si>
  <si>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</si>
  <si>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</si>
  <si>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</si>
  <si>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</si>
  <si>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</si>
  <si>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</si>
  <si>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</si>
  <si>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</si>
  <si>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</si>
  <si>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</si>
  <si>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</si>
  <si>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</si>
  <si>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</si>
  <si>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</si>
  <si>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</si>
  <si>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</si>
  <si>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</si>
  <si>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</si>
  <si>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</si>
  <si>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</si>
  <si>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</si>
  <si>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</si>
  <si>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</si>
  <si>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</si>
  <si>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</si>
  <si>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</si>
  <si>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</si>
  <si>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</si>
  <si>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</si>
  <si>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</si>
  <si>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</si>
  <si>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</si>
  <si>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</si>
  <si>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</si>
  <si>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</si>
  <si>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</si>
  <si>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</si>
  <si>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</si>
  <si>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</si>
  <si>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</si>
  <si>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</si>
  <si>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</si>
  <si>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</si>
  <si>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</si>
  <si>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</si>
  <si>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</si>
  <si>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</si>
  <si>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</si>
  <si>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</si>
  <si>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</si>
  <si>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</si>
  <si>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</si>
  <si>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</si>
  <si>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</si>
  <si>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</si>
  <si>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</si>
  <si>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</si>
  <si>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</si>
  <si>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</si>
  <si>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</si>
  <si>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</si>
  <si>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</si>
  <si>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</si>
  <si>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</si>
  <si>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</si>
  <si>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</si>
  <si>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</si>
  <si>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</si>
  <si>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</si>
  <si>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</si>
  <si>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</si>
  <si>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</si>
  <si>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</si>
  <si>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</si>
  <si>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</si>
  <si>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</si>
  <si>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</si>
  <si>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</si>
  <si>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</si>
  <si>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</si>
  <si>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</si>
  <si>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</si>
  <si>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</si>
  <si>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</si>
  <si>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</si>
  <si>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</si>
  <si>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</si>
  <si>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</si>
  <si>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</si>
  <si>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</si>
  <si>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</si>
  <si>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</si>
  <si>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</si>
  <si>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</si>
  <si>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</si>
  <si>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</si>
  <si>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</si>
  <si>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</si>
  <si>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</si>
  <si>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</si>
  <si>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</si>
  <si>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</si>
  <si>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</si>
  <si>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</si>
  <si>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</si>
  <si>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</si>
  <si>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</si>
  <si>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</si>
  <si>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</si>
  <si>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</si>
  <si>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</si>
  <si>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</si>
  <si>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</si>
  <si>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</si>
  <si>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</si>
  <si>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</si>
  <si>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</si>
  <si>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</si>
  <si>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</si>
  <si>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</si>
  <si>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</si>
  <si>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</si>
  <si>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</si>
  <si>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</si>
  <si>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</si>
  <si>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</si>
  <si>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</si>
  <si>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</si>
  <si>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</si>
  <si>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</si>
  <si>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</si>
  <si>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</si>
  <si>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</si>
  <si>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</si>
  <si>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</si>
  <si>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</si>
  <si>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</si>
  <si>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</si>
  <si>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</si>
  <si>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</si>
  <si>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</si>
  <si>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</si>
  <si>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</si>
  <si>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</si>
  <si>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</si>
  <si>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</si>
  <si>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</si>
  <si>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</si>
  <si>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</si>
  <si>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</si>
  <si>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</si>
  <si>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</si>
  <si>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</si>
  <si>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</si>
  <si>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</si>
  <si>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</si>
  <si>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</si>
  <si>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</si>
  <si>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</si>
  <si>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</si>
  <si>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</si>
  <si>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</si>
  <si>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</si>
  <si>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</si>
  <si>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</si>
  <si>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</si>
  <si>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</si>
  <si>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</si>
  <si>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</si>
  <si>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</si>
  <si>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</si>
  <si>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</si>
  <si>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</si>
  <si>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</si>
  <si>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</si>
  <si>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</si>
  <si>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</si>
  <si>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</si>
  <si>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</si>
  <si>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</si>
  <si>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</si>
  <si>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</si>
  <si>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</si>
  <si>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</si>
  <si>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</si>
  <si>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</si>
  <si>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</si>
  <si>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</si>
  <si>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</si>
  <si>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</si>
  <si>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</si>
  <si>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</si>
  <si>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</si>
  <si>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</si>
  <si>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</si>
  <si>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</si>
  <si>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</si>
  <si>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</si>
  <si>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</si>
  <si>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</si>
  <si>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</si>
  <si>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</si>
  <si>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</si>
  <si>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</si>
  <si>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</si>
  <si>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</si>
  <si>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</si>
  <si>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</si>
  <si>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</si>
  <si>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</si>
  <si>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</si>
  <si>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</si>
  <si>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</si>
  <si>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</si>
  <si>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</si>
  <si>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</si>
  <si>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</si>
  <si>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</si>
  <si>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</si>
  <si>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</si>
  <si>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</si>
  <si>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</si>
  <si>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</si>
  <si>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</si>
  <si>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</si>
  <si>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</si>
  <si>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</si>
  <si>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</si>
  <si>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</si>
  <si>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</si>
  <si>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</si>
  <si>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</si>
  <si>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</si>
  <si>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</si>
  <si>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</si>
  <si>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</si>
  <si>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</si>
  <si>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</si>
  <si>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</si>
  <si>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</si>
  <si>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</si>
  <si>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</si>
  <si>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</si>
  <si>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</si>
  <si>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</si>
  <si>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</si>
  <si>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</si>
  <si>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</si>
  <si>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</si>
  <si>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</si>
  <si>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</si>
  <si>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</si>
  <si>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</si>
  <si>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</si>
  <si>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</si>
  <si>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</si>
  <si>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</si>
  <si>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</si>
  <si>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</si>
  <si>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</si>
  <si>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</si>
  <si>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</si>
  <si>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</si>
  <si>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</si>
  <si>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</si>
  <si>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</si>
  <si>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</si>
  <si>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</si>
  <si>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</si>
  <si>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</si>
  <si>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</si>
  <si>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</si>
  <si>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</si>
  <si>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</si>
  <si>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</si>
  <si>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</si>
  <si>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</si>
  <si>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</si>
  <si>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</si>
  <si>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</si>
  <si>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</si>
  <si>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</si>
  <si>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</si>
  <si>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</si>
  <si>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</si>
  <si>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</si>
  <si>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</si>
  <si>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</si>
  <si>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</si>
  <si>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</si>
  <si>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</si>
  <si>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</si>
  <si>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</si>
  <si>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</si>
  <si>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</si>
  <si>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</si>
  <si>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</si>
  <si>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</si>
  <si>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</si>
  <si>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</si>
  <si>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</si>
  <si>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</si>
  <si>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</si>
  <si>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</si>
  <si>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</si>
  <si>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</si>
  <si>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</si>
  <si>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</si>
  <si>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</si>
  <si>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</si>
  <si>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</si>
  <si>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</si>
  <si>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</si>
  <si>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</si>
  <si>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</si>
  <si>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</si>
  <si>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</si>
  <si>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</si>
  <si>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</si>
  <si>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</si>
  <si>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</si>
  <si>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</si>
  <si>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</si>
  <si>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</si>
  <si>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</si>
  <si>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</si>
  <si>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</si>
  <si>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</si>
  <si>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</si>
  <si>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</si>
  <si>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</si>
  <si>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</si>
  <si>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</si>
  <si>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</si>
  <si>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</si>
  <si>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</si>
  <si>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</si>
  <si>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</si>
  <si>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</si>
  <si>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</si>
  <si>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</si>
  <si>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</si>
  <si>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</si>
  <si>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</si>
  <si>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</si>
  <si>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</si>
  <si>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</si>
  <si>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</si>
  <si>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</si>
  <si>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</si>
  <si>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</si>
  <si>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</si>
  <si>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</si>
  <si>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</si>
  <si>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</si>
  <si>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</si>
  <si>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</si>
  <si>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</si>
  <si>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</si>
  <si>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</si>
  <si>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</si>
  <si>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</si>
  <si>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</si>
  <si>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</si>
  <si>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</si>
  <si>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</si>
  <si>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</si>
  <si>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</si>
  <si>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</si>
  <si>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</si>
  <si>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</si>
  <si>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</si>
  <si>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</si>
  <si>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</si>
  <si>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</si>
  <si>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</si>
  <si>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</si>
  <si>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</si>
  <si>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</si>
  <si>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</si>
  <si>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</si>
  <si>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</si>
  <si>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</si>
  <si>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</si>
  <si>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</si>
  <si>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</si>
  <si>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</si>
  <si>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</si>
  <si>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</si>
  <si>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</si>
  <si>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</si>
  <si>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</si>
  <si>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</si>
  <si>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</si>
  <si>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</si>
  <si>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</si>
  <si>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</si>
  <si>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</si>
  <si>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</si>
  <si>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</si>
  <si>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</si>
  <si>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</si>
  <si>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</si>
  <si>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</si>
  <si>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</si>
  <si>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</si>
  <si>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</si>
  <si>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</si>
  <si>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</si>
  <si>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</si>
  <si>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</si>
  <si>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</si>
  <si>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</si>
  <si>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</si>
  <si>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</si>
  <si>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</si>
  <si>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</si>
  <si>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</si>
  <si>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</si>
  <si>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</si>
  <si>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</si>
  <si>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</si>
  <si>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</si>
  <si>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</si>
  <si>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</si>
  <si>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</si>
  <si>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</si>
  <si>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</si>
  <si>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</si>
  <si>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</si>
  <si>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</si>
  <si>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</si>
  <si>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</si>
  <si>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</si>
  <si>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</si>
  <si>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</si>
  <si>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</si>
  <si>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</si>
  <si>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</si>
  <si>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</si>
  <si>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</si>
  <si>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</si>
  <si>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</si>
  <si>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</si>
  <si>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</si>
  <si>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</si>
  <si>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</si>
  <si>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</si>
  <si>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</si>
  <si>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</si>
  <si>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</si>
  <si>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</si>
  <si>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</si>
  <si>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</si>
  <si>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</si>
  <si>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</si>
  <si>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</si>
  <si>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</si>
  <si>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</si>
  <si>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</si>
  <si>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</si>
  <si>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</si>
  <si>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</si>
  <si>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</si>
  <si>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</si>
  <si>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</si>
  <si>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</si>
  <si>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</si>
  <si>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</si>
  <si>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</si>
  <si>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</si>
  <si>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</si>
  <si>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</si>
  <si>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</si>
  <si>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</si>
  <si>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</si>
  <si>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</si>
  <si>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</si>
  <si>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</si>
  <si>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</si>
  <si>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</si>
  <si>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</si>
  <si>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</si>
  <si>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</si>
  <si>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</si>
  <si>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</si>
  <si>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</si>
  <si>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</si>
  <si>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</si>
  <si>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</si>
  <si>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</si>
  <si>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</si>
  <si>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</si>
  <si>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</si>
  <si>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</si>
  <si>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</si>
  <si>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</si>
  <si>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</si>
  <si>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</si>
  <si>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</si>
  <si>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</si>
  <si>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</si>
  <si>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</si>
  <si>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</si>
  <si>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</si>
  <si>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</si>
  <si>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</si>
  <si>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</si>
  <si>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</si>
  <si>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</si>
  <si>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</si>
  <si>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</si>
  <si>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</si>
  <si>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</si>
  <si>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</si>
  <si>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</si>
  <si>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</si>
  <si>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</si>
  <si>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</si>
  <si>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</si>
  <si>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</si>
  <si>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</si>
  <si>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</si>
  <si>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</si>
  <si>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</si>
  <si>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</si>
  <si>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</si>
  <si>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</si>
  <si>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</si>
  <si>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</si>
  <si>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</si>
  <si>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</si>
  <si>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</si>
  <si>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</si>
  <si>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</si>
  <si>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</si>
  <si>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</si>
  <si>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</si>
  <si>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</si>
  <si>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</si>
  <si>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</si>
  <si>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</si>
  <si>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</si>
  <si>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</si>
  <si>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</si>
  <si>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</si>
  <si>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</si>
  <si>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</si>
  <si>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</si>
  <si>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</si>
  <si>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</si>
  <si>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</si>
  <si>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</si>
  <si>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</si>
  <si>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</si>
  <si>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</si>
  <si>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</si>
  <si>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</si>
  <si>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</si>
  <si>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</si>
  <si>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</si>
  <si>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</si>
  <si>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</si>
  <si>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</si>
  <si>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</si>
  <si>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</si>
  <si>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</si>
  <si>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</si>
  <si>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</si>
  <si>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</si>
  <si>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</si>
  <si>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</si>
  <si>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</si>
  <si>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</si>
  <si>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</si>
  <si>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</si>
  <si>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</si>
  <si>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</si>
  <si>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</si>
  <si>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</si>
  <si>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</si>
  <si>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</si>
  <si>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</si>
  <si>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</si>
  <si>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</si>
  <si>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</si>
  <si>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</si>
  <si>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</si>
  <si>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</si>
  <si>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</si>
  <si>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</si>
  <si>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</si>
  <si>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</si>
  <si>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</si>
  <si>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</si>
  <si>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</si>
  <si>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</si>
  <si>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</si>
  <si>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</si>
  <si>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</si>
  <si>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</si>
  <si>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</si>
  <si>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</si>
  <si>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</si>
  <si>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</si>
  <si>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</si>
  <si>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</si>
  <si>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</si>
  <si>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</si>
  <si>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</si>
  <si>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</si>
  <si>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</si>
  <si>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</si>
  <si>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</si>
  <si>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</si>
  <si>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</si>
  <si>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</si>
  <si>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</si>
  <si>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</si>
  <si>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</si>
  <si>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</si>
  <si>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</si>
  <si>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</si>
  <si>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</si>
  <si>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</si>
  <si>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</si>
  <si>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</si>
  <si>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</si>
  <si>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</si>
  <si>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</si>
  <si>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</si>
  <si>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</si>
  <si>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</si>
  <si>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</si>
  <si>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</si>
  <si>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</si>
  <si>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</si>
  <si>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</si>
  <si>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</si>
  <si>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</si>
  <si>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</si>
  <si>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</si>
  <si>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</si>
  <si>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</si>
  <si>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</si>
  <si>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</si>
  <si>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</si>
  <si>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</si>
  <si>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</si>
  <si>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</si>
  <si>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</si>
  <si>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</si>
  <si>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</si>
  <si>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</si>
  <si>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</si>
  <si>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</si>
  <si>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</si>
  <si>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</si>
  <si>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</si>
  <si>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</si>
  <si>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</si>
  <si>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</si>
  <si>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</si>
  <si>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</si>
  <si>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</si>
  <si>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</si>
  <si>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</si>
  <si>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</si>
  <si>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</si>
  <si>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</si>
  <si>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</si>
  <si>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</si>
  <si>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</si>
  <si>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</si>
  <si>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</si>
  <si>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</si>
  <si>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</si>
  <si>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</si>
  <si>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</si>
  <si>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</si>
  <si>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</si>
  <si>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</si>
  <si>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</si>
  <si>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</si>
  <si>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</si>
  <si>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</si>
  <si>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</si>
  <si>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</si>
  <si>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</si>
  <si>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</si>
  <si>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</si>
  <si>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</si>
  <si>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</si>
  <si>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</si>
  <si>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</si>
  <si>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</si>
  <si>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</si>
  <si>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</si>
  <si>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</si>
  <si>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</si>
  <si>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</si>
  <si>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</si>
  <si>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</si>
  <si>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</si>
  <si>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</si>
  <si>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</si>
  <si>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</si>
  <si>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</si>
  <si>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</si>
  <si>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</si>
  <si>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</si>
  <si>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</si>
  <si>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</si>
  <si>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</si>
  <si>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</si>
  <si>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</si>
  <si>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</si>
  <si>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</si>
  <si>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</si>
  <si>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</si>
  <si>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</si>
  <si>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</si>
  <si>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</si>
  <si>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</si>
  <si>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</si>
  <si>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</si>
  <si>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</si>
  <si>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</si>
  <si>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</si>
  <si>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</si>
  <si>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</si>
  <si>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</si>
  <si>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</si>
  <si>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</si>
  <si>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</si>
  <si>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</si>
  <si>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</si>
  <si>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</si>
  <si>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</si>
  <si>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</si>
  <si>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</si>
  <si>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</si>
  <si>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</si>
  <si>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</si>
  <si>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</si>
  <si>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</si>
  <si>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</si>
  <si>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</si>
  <si>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</si>
  <si>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</si>
  <si>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</si>
  <si>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</si>
  <si>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</si>
  <si>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</si>
  <si>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</si>
  <si>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</si>
  <si>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</si>
  <si>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</si>
  <si>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</si>
  <si>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</si>
  <si>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</si>
  <si>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</si>
  <si>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</si>
  <si>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</si>
  <si>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</si>
  <si>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</si>
  <si>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</si>
  <si>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</si>
  <si>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</si>
  <si>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</si>
  <si>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</si>
  <si>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</si>
  <si>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</si>
  <si>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</si>
  <si>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</si>
  <si>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</si>
  <si>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</si>
  <si>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</si>
  <si>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</si>
  <si>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</si>
  <si>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</si>
  <si>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</si>
  <si>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</si>
  <si>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</si>
  <si>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</si>
  <si>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</si>
  <si>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</si>
  <si>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</si>
  <si>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</si>
  <si>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</si>
  <si>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</si>
  <si>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</si>
  <si>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</si>
  <si>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</si>
  <si>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</si>
  <si>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</si>
  <si>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</si>
  <si>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</si>
  <si>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</si>
  <si>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</si>
  <si>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</si>
  <si>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</si>
  <si>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</si>
  <si>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</si>
  <si>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</si>
  <si>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</si>
  <si>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</si>
  <si>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</si>
  <si>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</si>
  <si>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</si>
  <si>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</si>
  <si>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</si>
  <si>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</si>
  <si>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</si>
  <si>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</si>
  <si>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</si>
  <si>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</si>
  <si>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</si>
  <si>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</si>
  <si>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</si>
  <si>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</si>
  <si>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</si>
  <si>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</si>
  <si>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</si>
  <si>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</si>
  <si>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</si>
  <si>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</si>
  <si>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</si>
  <si>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</si>
  <si>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</si>
  <si>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</si>
  <si>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</si>
  <si>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</si>
  <si>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</si>
  <si>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</si>
  <si>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</si>
  <si>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</si>
  <si>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</si>
  <si>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</si>
  <si>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</si>
  <si>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</si>
  <si>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</si>
  <si>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</si>
  <si>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</si>
  <si>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</si>
  <si>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</si>
  <si>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</si>
  <si>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</si>
  <si>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</si>
  <si>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</si>
  <si>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</si>
  <si>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</si>
  <si>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</si>
  <si>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</si>
  <si>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</si>
  <si>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</si>
  <si>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</si>
  <si>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</si>
  <si>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</si>
  <si>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</si>
  <si>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</si>
  <si>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</si>
  <si>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</si>
  <si>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</si>
  <si>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</si>
  <si>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</si>
  <si>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</si>
  <si>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</si>
  <si>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</si>
  <si>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</si>
  <si>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</si>
  <si>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</si>
  <si>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</si>
  <si>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</si>
  <si>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</si>
  <si>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</si>
  <si>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</si>
  <si>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</si>
  <si>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</si>
  <si>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</si>
  <si>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</si>
  <si>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</si>
  <si>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</si>
  <si>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</si>
  <si>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</si>
  <si>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</si>
  <si>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</si>
  <si>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</si>
  <si>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</si>
  <si>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</si>
  <si>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</si>
  <si>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</si>
  <si>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</si>
  <si>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</si>
  <si>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</si>
  <si>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</si>
  <si>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</si>
  <si>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</si>
  <si>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</si>
  <si>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</si>
  <si>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</si>
  <si>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</si>
  <si>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</si>
  <si>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</si>
  <si>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</si>
  <si>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</si>
  <si>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</si>
  <si>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</si>
  <si>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</si>
  <si>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</si>
  <si>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</si>
  <si>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</si>
  <si>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</si>
  <si>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</si>
  <si>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</si>
  <si>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</si>
  <si>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</si>
  <si>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</si>
  <si>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</si>
  <si>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</si>
  <si>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</si>
  <si>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</si>
  <si>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</si>
  <si>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</si>
  <si>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</si>
  <si>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</si>
  <si>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</si>
  <si>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</si>
  <si>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</si>
  <si>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</si>
  <si>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</si>
  <si>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</si>
  <si>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</si>
  <si>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</si>
  <si>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</si>
  <si>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</si>
  <si>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</si>
  <si>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</si>
  <si>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</si>
  <si>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</si>
  <si>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</si>
  <si>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</si>
  <si>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</si>
  <si>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</si>
  <si>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</si>
  <si>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</si>
  <si>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</si>
  <si>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</si>
  <si>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</si>
  <si>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</si>
  <si>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</si>
  <si>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</si>
  <si>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</si>
  <si>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</si>
  <si>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</si>
  <si>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</si>
  <si>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</si>
  <si>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</si>
  <si>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</si>
  <si>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</si>
  <si>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</si>
  <si>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</si>
  <si>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</si>
  <si>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</si>
  <si>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</si>
  <si>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</si>
  <si>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</si>
  <si>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</si>
  <si>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</si>
  <si>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</si>
  <si>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</si>
  <si>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</si>
  <si>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</si>
  <si>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</si>
  <si>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</si>
  <si>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</si>
  <si>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</si>
  <si>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</si>
  <si>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</si>
  <si>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</si>
  <si>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</si>
  <si>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</si>
  <si>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</si>
  <si>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</si>
  <si>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</si>
  <si>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</si>
  <si>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</si>
  <si>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</si>
  <si>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</si>
  <si>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</si>
  <si>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</si>
  <si>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</si>
  <si>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</si>
  <si>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</si>
  <si>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</si>
  <si>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</si>
  <si>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</si>
  <si>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</si>
  <si>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</si>
  <si>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</si>
  <si>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</si>
  <si>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</si>
  <si>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</si>
  <si>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</si>
  <si>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</si>
  <si>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</si>
  <si>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</si>
  <si>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</si>
  <si>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</si>
  <si>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</si>
  <si>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</si>
  <si>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</si>
  <si>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</si>
  <si>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</si>
  <si>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</si>
  <si>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</si>
  <si>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</si>
  <si>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</si>
  <si>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</si>
  <si>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</si>
  <si>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</si>
  <si>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</si>
  <si>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</si>
  <si>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</si>
  <si>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</si>
  <si>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</si>
  <si>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</si>
  <si>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</si>
  <si>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</si>
  <si>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</si>
  <si>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</si>
  <si>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</si>
  <si>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</si>
  <si>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</si>
  <si>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</si>
  <si>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</si>
  <si>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</si>
  <si>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</si>
  <si>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</si>
  <si>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</si>
  <si>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</si>
  <si>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</si>
  <si>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</si>
  <si>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</si>
  <si>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</si>
  <si>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</si>
  <si>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</si>
  <si>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</si>
  <si>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</si>
  <si>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</si>
  <si>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</si>
  <si>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</si>
  <si>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</si>
  <si>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</si>
  <si>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</si>
  <si>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</si>
  <si>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</si>
  <si>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</si>
  <si>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</si>
  <si>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</si>
  <si>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</si>
  <si>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</si>
  <si>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</si>
  <si>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</si>
  <si>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</si>
  <si>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</si>
  <si>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</si>
  <si>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</si>
  <si>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</si>
  <si>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</si>
  <si>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</si>
  <si>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</si>
  <si>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</si>
  <si>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</si>
  <si>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</si>
  <si>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</si>
  <si>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</si>
  <si>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</si>
  <si>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</si>
  <si>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</si>
  <si>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</si>
  <si>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</si>
  <si>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</si>
  <si>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</si>
  <si>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</si>
  <si>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</si>
  <si>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</si>
  <si>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</si>
  <si>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</si>
  <si>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</si>
  <si>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</si>
  <si>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</si>
  <si>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</si>
  <si>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</si>
  <si>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</si>
  <si>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</si>
  <si>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</si>
  <si>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</si>
  <si>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</si>
  <si>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</si>
  <si>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</si>
  <si>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</si>
  <si>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</si>
  <si>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</si>
  <si>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</si>
  <si>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</si>
  <si>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</si>
  <si>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</si>
  <si>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</si>
  <si>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</si>
  <si>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</si>
  <si>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</si>
  <si>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</si>
  <si>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</si>
  <si>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</si>
  <si>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</si>
  <si>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</si>
  <si>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</si>
  <si>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</si>
  <si>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</si>
  <si>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</si>
  <si>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</si>
  <si>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</si>
  <si>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</si>
  <si>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</si>
  <si>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</si>
  <si>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</si>
  <si>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</si>
  <si>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</si>
  <si>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</si>
  <si>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</si>
  <si>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</si>
  <si>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</si>
  <si>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</si>
  <si>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</si>
  <si>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</si>
  <si>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</si>
  <si>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</si>
  <si>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</si>
  <si>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</si>
  <si>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</si>
  <si>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</si>
  <si>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</si>
  <si>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</si>
  <si>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</si>
  <si>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</si>
  <si>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</si>
  <si>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</si>
  <si>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</si>
  <si>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</si>
  <si>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</si>
  <si>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</si>
  <si>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</si>
  <si>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</si>
  <si>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</si>
  <si>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</si>
  <si>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</si>
  <si>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</si>
  <si>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</si>
  <si>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</si>
  <si>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</si>
  <si>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</si>
  <si>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</si>
  <si>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</si>
  <si>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</si>
  <si>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</si>
  <si>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</si>
  <si>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</si>
  <si>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</si>
  <si>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</si>
  <si>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</si>
  <si>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</si>
  <si>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</si>
  <si>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</si>
  <si>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</si>
  <si>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</si>
  <si>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</si>
  <si>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</si>
  <si>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</si>
  <si>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</si>
  <si>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</si>
  <si>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</si>
  <si>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</si>
  <si>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</si>
  <si>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</si>
  <si>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</si>
  <si>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</si>
  <si>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</si>
  <si>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</si>
  <si>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</si>
  <si>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</si>
  <si>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</si>
  <si>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</si>
  <si>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</si>
  <si>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</si>
  <si>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</si>
  <si>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</si>
  <si>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</si>
  <si>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</si>
  <si>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</si>
  <si>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</si>
  <si>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</si>
  <si>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</si>
  <si>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</si>
  <si>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</si>
  <si>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</si>
  <si>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</si>
  <si>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</si>
  <si>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</si>
  <si>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</si>
  <si>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</si>
  <si>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</si>
  <si>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</si>
  <si>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</si>
  <si>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</si>
  <si>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</si>
  <si>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</si>
  <si>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</si>
  <si>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</si>
  <si>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</si>
  <si>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</si>
  <si>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</si>
  <si>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</si>
  <si>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</si>
  <si>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</si>
  <si>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</si>
  <si>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</si>
  <si>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</si>
  <si>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</si>
  <si>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</si>
  <si>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</si>
  <si>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</si>
  <si>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</si>
  <si>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</si>
  <si>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</si>
  <si>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</si>
  <si>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</si>
  <si>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</si>
  <si>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</si>
  <si>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</si>
  <si>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</si>
  <si>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</si>
  <si>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</si>
  <si>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</si>
  <si>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</si>
  <si>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</si>
  <si>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</si>
  <si>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</si>
  <si>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</si>
  <si>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</si>
  <si>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</si>
  <si>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</si>
  <si>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</si>
  <si>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</si>
  <si>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</si>
  <si>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</si>
  <si>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</si>
  <si>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</si>
  <si>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</si>
  <si>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</si>
  <si>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</si>
  <si>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</si>
  <si>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</si>
  <si>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</si>
  <si>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</si>
  <si>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</si>
  <si>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</si>
  <si>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</si>
  <si>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</si>
  <si>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</si>
  <si>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</si>
  <si>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</si>
  <si>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</si>
  <si>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</si>
  <si>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</si>
  <si>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</si>
  <si>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</si>
  <si>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</si>
  <si>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</si>
  <si>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</si>
  <si>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</si>
  <si>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</si>
  <si>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</si>
  <si>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</si>
  <si>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</si>
  <si>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</si>
  <si>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</si>
  <si>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</si>
  <si>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</si>
  <si>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</si>
  <si>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</si>
  <si>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</si>
  <si>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</si>
  <si>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</si>
  <si>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</si>
  <si>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</si>
  <si>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</si>
  <si>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</si>
  <si>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</si>
  <si>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</si>
  <si>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</si>
  <si>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</si>
  <si>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</si>
  <si>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</si>
  <si>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</si>
  <si>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</si>
  <si>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</si>
  <si>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</si>
  <si>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</si>
  <si>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</si>
  <si>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</si>
  <si>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</si>
  <si>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</si>
  <si>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</si>
  <si>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</si>
  <si>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</si>
  <si>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</si>
  <si>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</si>
  <si>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</si>
  <si>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</si>
  <si>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</si>
  <si>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</si>
  <si>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</si>
  <si>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</si>
  <si>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</si>
  <si>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</si>
  <si>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</si>
  <si>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</si>
  <si>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</si>
  <si>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</si>
  <si>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</si>
  <si>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</si>
  <si>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</si>
  <si>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</si>
  <si>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</si>
  <si>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</si>
  <si>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</si>
  <si>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</si>
  <si>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</si>
  <si>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</si>
  <si>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</si>
  <si>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</si>
  <si>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</si>
  <si>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</si>
  <si>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</si>
  <si>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</si>
  <si>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</si>
  <si>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</si>
  <si>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</si>
  <si>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</si>
  <si>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</si>
  <si>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</si>
  <si>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</si>
  <si>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</si>
  <si>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</si>
  <si>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</si>
  <si>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</si>
  <si>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</si>
  <si>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</si>
  <si>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</si>
  <si>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</si>
  <si>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</si>
  <si>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</si>
  <si>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</si>
  <si>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</si>
  <si>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</si>
  <si>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</si>
  <si>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</si>
  <si>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</si>
  <si>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</si>
  <si>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</si>
  <si>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</si>
  <si>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</si>
  <si>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</si>
  <si>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</si>
  <si>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</si>
  <si>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</si>
  <si>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</si>
  <si>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</si>
  <si>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</si>
  <si>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</si>
  <si>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</si>
  <si>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</si>
  <si>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</si>
  <si>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</si>
  <si>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</si>
  <si>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</si>
  <si>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</si>
  <si>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</si>
  <si>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</si>
  <si>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</si>
  <si>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</si>
  <si>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</si>
  <si>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</si>
  <si>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</si>
  <si>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</si>
  <si>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</si>
  <si>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</si>
  <si>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</si>
  <si>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</si>
  <si>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</si>
  <si>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</si>
  <si>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</si>
  <si>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</si>
  <si>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</si>
  <si>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</si>
  <si>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</si>
  <si>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</si>
  <si>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</si>
  <si>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</si>
  <si>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</si>
  <si>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</si>
  <si>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</si>
  <si>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</si>
  <si>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</si>
  <si>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</si>
  <si>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</si>
  <si>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</si>
  <si>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</si>
  <si>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</si>
  <si>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</si>
  <si>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</si>
  <si>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</si>
  <si>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</si>
  <si>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</si>
  <si>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</si>
  <si>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</si>
  <si>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</si>
  <si>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</si>
  <si>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</si>
  <si>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</si>
  <si>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</si>
  <si>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</si>
  <si>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</si>
  <si>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</si>
  <si>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</si>
  <si>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</si>
  <si>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</si>
  <si>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</si>
  <si>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</si>
  <si>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</si>
  <si>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</si>
  <si>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</si>
  <si>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</si>
  <si>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</si>
  <si>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</si>
  <si>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</si>
  <si>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</si>
  <si>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</si>
  <si>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</si>
  <si>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</si>
  <si>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</si>
  <si>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</si>
  <si>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</si>
  <si>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</si>
  <si>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</si>
  <si>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</si>
  <si>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</si>
  <si>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</si>
  <si>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</si>
  <si>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</si>
  <si>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</si>
  <si>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</si>
  <si>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</si>
  <si>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</si>
  <si>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</si>
  <si>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</si>
  <si>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</si>
  <si>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</si>
  <si>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</si>
  <si>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</si>
  <si>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</si>
  <si>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</si>
  <si>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</si>
  <si>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</si>
  <si>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</si>
  <si>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</si>
  <si>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</si>
  <si>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</si>
  <si>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</si>
  <si>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</si>
  <si>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</si>
  <si>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</si>
  <si>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</si>
  <si>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</si>
  <si>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</si>
  <si>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</si>
  <si>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</si>
  <si>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</si>
  <si>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</si>
  <si>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</si>
  <si>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</si>
  <si>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</si>
  <si>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</si>
  <si>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</si>
  <si>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</si>
  <si>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</si>
  <si>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</si>
  <si>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</si>
  <si>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</si>
  <si>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</si>
  <si>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</si>
  <si>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</si>
  <si>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</si>
  <si>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</si>
  <si>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</si>
  <si>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</si>
  <si>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</si>
  <si>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</si>
  <si>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</si>
  <si>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</si>
  <si>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</si>
  <si>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</si>
  <si>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</si>
  <si>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</si>
  <si>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</si>
  <si>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</si>
  <si>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</si>
  <si>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</si>
  <si>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</si>
  <si>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</si>
  <si>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</si>
  <si>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</si>
  <si>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</si>
  <si>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</si>
  <si>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</si>
  <si>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</si>
  <si>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</si>
  <si>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</si>
  <si>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</si>
  <si>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</si>
  <si>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</si>
  <si>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</si>
  <si>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</si>
  <si>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</si>
  <si>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</si>
  <si>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</si>
  <si>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</si>
  <si>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</si>
  <si>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</si>
  <si>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</si>
  <si>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</si>
  <si>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</si>
  <si>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</si>
  <si>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</si>
  <si>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</si>
  <si>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</si>
  <si>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</si>
  <si>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</si>
  <si>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</si>
  <si>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</si>
  <si>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</si>
  <si>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</si>
  <si>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</si>
  <si>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</si>
  <si>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</si>
  <si>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</si>
  <si>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</si>
  <si>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</si>
  <si>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</si>
  <si>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</si>
  <si>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</si>
  <si>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</si>
  <si>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</si>
  <si>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</si>
  <si>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</si>
  <si>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</si>
  <si>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</si>
  <si>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</si>
  <si>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</si>
  <si>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</si>
  <si>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</si>
  <si>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</si>
  <si>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</si>
  <si>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</si>
  <si>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</si>
  <si>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</si>
  <si>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</si>
  <si>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</si>
  <si>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</si>
  <si>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</si>
  <si>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</si>
  <si>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</si>
  <si>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</si>
  <si>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</si>
  <si>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</si>
  <si>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</si>
  <si>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</si>
  <si>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</si>
  <si>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</si>
  <si>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</si>
  <si>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</si>
  <si>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</si>
  <si>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</si>
  <si>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</si>
  <si>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</si>
  <si>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</si>
  <si>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</si>
  <si>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</si>
  <si>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</si>
  <si>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</si>
  <si>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</si>
  <si>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</si>
  <si>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</si>
  <si>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</si>
  <si>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</si>
  <si>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</si>
  <si>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</si>
  <si>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</si>
  <si>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</si>
  <si>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</si>
  <si>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</si>
  <si>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</si>
  <si>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</si>
  <si>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</si>
  <si>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</si>
  <si>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</si>
  <si>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</si>
  <si>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</si>
  <si>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</si>
  <si>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</si>
  <si>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</si>
  <si>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</si>
  <si>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</si>
  <si>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</si>
  <si>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</si>
  <si>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</si>
  <si>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</si>
  <si>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</si>
  <si>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</si>
  <si>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</si>
  <si>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</si>
  <si>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</si>
  <si>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</si>
  <si>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</si>
  <si>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</si>
  <si>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</si>
  <si>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</si>
  <si>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</si>
  <si>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</si>
  <si>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</si>
  <si>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</si>
  <si>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</si>
  <si>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</si>
  <si>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</si>
  <si>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</si>
  <si>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</si>
  <si>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</si>
  <si>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</si>
  <si>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</si>
  <si>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</si>
  <si>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</si>
  <si>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</si>
  <si>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</si>
  <si>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</si>
  <si>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</si>
  <si>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</si>
  <si>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</si>
  <si>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</si>
  <si>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</si>
  <si>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</si>
  <si>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</si>
  <si>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</si>
  <si>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</si>
  <si>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</si>
  <si>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</si>
  <si>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</si>
  <si>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</si>
  <si>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</si>
  <si>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</si>
  <si>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</si>
  <si>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</si>
  <si>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</si>
  <si>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</si>
  <si>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</si>
  <si>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</si>
  <si>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</si>
  <si>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</si>
  <si>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</si>
  <si>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</si>
  <si>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</si>
  <si>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</si>
  <si>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</si>
  <si>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</si>
  <si>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</si>
  <si>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</si>
  <si>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</si>
  <si>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</si>
  <si>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</si>
  <si>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</si>
  <si>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</si>
  <si>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</si>
  <si>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</si>
  <si>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</si>
  <si>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</si>
  <si>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</si>
  <si>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</si>
  <si>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</si>
  <si>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</si>
  <si>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</si>
  <si>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</si>
  <si>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</si>
  <si>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</si>
  <si>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</si>
  <si>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</si>
  <si>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</si>
  <si>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</si>
  <si>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</si>
  <si>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</si>
  <si>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</si>
  <si>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</si>
  <si>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</si>
  <si>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</si>
  <si>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</si>
  <si>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</si>
  <si>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</si>
  <si>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</si>
  <si>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</si>
  <si>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</si>
  <si>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</si>
  <si>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</si>
  <si>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</si>
  <si>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</si>
  <si>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</si>
  <si>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</si>
  <si>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</si>
  <si>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</si>
  <si>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</si>
  <si>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</si>
  <si>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</si>
  <si>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</si>
  <si>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</si>
  <si>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</si>
  <si>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</si>
  <si>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</si>
  <si>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</si>
  <si>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</si>
  <si>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</si>
  <si>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</si>
  <si>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</si>
  <si>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</si>
  <si>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</si>
  <si>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</si>
  <si>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</si>
  <si>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</si>
  <si>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</si>
  <si>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</si>
  <si>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</si>
  <si>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</si>
  <si>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</si>
  <si>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</si>
  <si>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</si>
  <si>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</si>
  <si>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</si>
  <si>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</si>
  <si>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</si>
  <si>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</si>
  <si>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</si>
  <si>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</si>
  <si>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</si>
  <si>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</si>
  <si>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</si>
  <si>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</si>
  <si>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</si>
  <si>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</si>
  <si>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</si>
  <si>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</si>
  <si>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</si>
  <si>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</si>
  <si>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</si>
  <si>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</si>
  <si>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</si>
  <si>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</si>
  <si>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</si>
  <si>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</si>
  <si>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</si>
  <si>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</si>
  <si>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</si>
  <si>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</si>
  <si>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</si>
  <si>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</si>
  <si>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</si>
  <si>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</si>
  <si>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</si>
  <si>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</si>
  <si>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</si>
  <si>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</si>
  <si>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</si>
  <si>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</si>
  <si>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</si>
  <si>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</si>
  <si>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</si>
  <si>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</si>
  <si>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</si>
  <si>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</si>
  <si>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</si>
  <si>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</si>
  <si>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</si>
  <si>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</si>
  <si>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</si>
  <si>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</si>
  <si>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</si>
  <si>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</si>
  <si>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</si>
  <si>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</si>
  <si>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</si>
  <si>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</si>
  <si>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</si>
  <si>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</si>
  <si>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</si>
  <si>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</si>
  <si>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</si>
  <si>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</si>
  <si>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</si>
  <si>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</si>
  <si>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</si>
  <si>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</si>
  <si>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</si>
  <si>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</si>
  <si>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</si>
  <si>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</si>
  <si>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</si>
  <si>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</si>
  <si>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</si>
  <si>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</si>
  <si>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</si>
  <si>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</si>
  <si>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</si>
  <si>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</si>
  <si>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</si>
  <si>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</si>
  <si>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</si>
  <si>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</si>
  <si>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</si>
  <si>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</si>
  <si>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</si>
  <si>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</si>
  <si>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</si>
  <si>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</si>
  <si>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</si>
  <si>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</si>
  <si>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</si>
  <si>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</si>
  <si>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</si>
  <si>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</si>
  <si>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</si>
  <si>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</si>
  <si>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</si>
  <si>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</si>
  <si>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</si>
  <si>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</si>
  <si>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</si>
  <si>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</si>
  <si>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</si>
  <si>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</si>
  <si>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</si>
  <si>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</si>
  <si>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</si>
  <si>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</si>
  <si>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</si>
  <si>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</si>
  <si>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</si>
  <si>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</si>
  <si>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</si>
  <si>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</si>
  <si>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</si>
  <si>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</si>
  <si>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</si>
  <si>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</si>
  <si>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</si>
  <si>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</si>
  <si>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</si>
  <si>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</si>
  <si>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</si>
  <si>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</si>
  <si>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</si>
  <si>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</si>
  <si>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</si>
  <si>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</si>
  <si>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</si>
  <si>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</si>
  <si>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</si>
  <si>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</si>
  <si>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</si>
  <si>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</si>
  <si>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</si>
  <si>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</si>
  <si>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</si>
  <si>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</si>
  <si>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</si>
  <si>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</si>
  <si>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</si>
  <si>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</si>
  <si>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</si>
  <si>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</si>
  <si>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</si>
  <si>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</si>
  <si>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</si>
  <si>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</si>
  <si>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</si>
  <si>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</si>
  <si>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</si>
  <si>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</si>
  <si>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</si>
  <si>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</si>
  <si>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</si>
  <si>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</si>
  <si>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</si>
  <si>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</si>
  <si>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</si>
  <si>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</si>
  <si>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</si>
  <si>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</si>
  <si>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</si>
  <si>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</si>
  <si>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</si>
  <si>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</si>
  <si>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</si>
  <si>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</si>
  <si>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</si>
  <si>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</si>
  <si>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</si>
  <si>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</si>
  <si>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</si>
  <si>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</si>
  <si>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</si>
  <si>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</si>
  <si>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</si>
  <si>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</si>
  <si>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</si>
  <si>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</si>
  <si>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</si>
  <si>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</si>
  <si>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</si>
  <si>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</si>
  <si>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</si>
  <si>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</si>
  <si>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</si>
  <si>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</si>
  <si>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</si>
  <si>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</si>
  <si>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</si>
  <si>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</si>
  <si>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</si>
  <si>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</si>
  <si>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</si>
  <si>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</si>
  <si>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</si>
  <si>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</si>
  <si>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</si>
  <si>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</si>
  <si>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</si>
  <si>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</si>
  <si>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</si>
  <si>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</si>
  <si>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</si>
  <si>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</si>
  <si>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</si>
  <si>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</si>
  <si>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</si>
  <si>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</si>
  <si>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</si>
  <si>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</si>
  <si>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</si>
  <si>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</si>
  <si>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</si>
  <si>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</si>
  <si>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</si>
  <si>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</si>
  <si>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</si>
  <si>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</si>
  <si>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</si>
  <si>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</si>
  <si>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</si>
  <si>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</si>
  <si>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</si>
  <si>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</si>
  <si>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</si>
  <si>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</si>
  <si>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</si>
  <si>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</si>
  <si>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</si>
  <si>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</si>
  <si>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</si>
  <si>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</si>
  <si>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</si>
  <si>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</si>
  <si>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</si>
  <si>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</si>
  <si>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</si>
  <si>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</si>
  <si>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</si>
  <si>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</si>
  <si>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</si>
  <si>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</si>
  <si>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</si>
  <si>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</si>
  <si>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</si>
  <si>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</si>
  <si>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</si>
  <si>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</si>
  <si>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</si>
  <si>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</si>
  <si>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</si>
  <si>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</si>
  <si>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</si>
  <si>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</si>
  <si>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</si>
  <si>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</si>
  <si>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</si>
  <si>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</si>
  <si>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</si>
  <si>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</si>
  <si>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</si>
  <si>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</si>
  <si>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</si>
  <si>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</si>
  <si>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</si>
  <si>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</si>
  <si>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</si>
  <si>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</si>
  <si>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</si>
  <si>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</si>
  <si>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</si>
  <si>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</si>
  <si>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</si>
  <si>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</si>
  <si>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</si>
  <si>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</si>
  <si>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</si>
  <si>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</si>
  <si>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</si>
  <si>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</si>
  <si>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</si>
  <si>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</si>
  <si>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</si>
  <si>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</si>
  <si>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</si>
  <si>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</si>
  <si>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</si>
  <si>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</si>
  <si>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</si>
  <si>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</si>
  <si>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</si>
  <si>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</si>
  <si>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</si>
  <si>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</si>
  <si>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</si>
  <si>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</si>
  <si>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</si>
  <si>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</si>
  <si>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</si>
  <si>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</si>
  <si>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</si>
  <si>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</si>
  <si>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</si>
  <si>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</si>
  <si>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</si>
  <si>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</si>
  <si>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</si>
  <si>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</si>
  <si>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</si>
  <si>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</si>
  <si>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</si>
  <si>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</si>
  <si>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</si>
  <si>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</si>
  <si>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</si>
  <si>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</si>
  <si>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</si>
  <si>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</si>
  <si>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</si>
  <si>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</si>
  <si>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</si>
  <si>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</si>
  <si>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</si>
  <si>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</si>
  <si>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</si>
  <si>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</si>
  <si>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</si>
  <si>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</si>
  <si>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</si>
  <si>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</si>
  <si>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</si>
  <si>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</si>
  <si>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</si>
  <si>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</si>
  <si>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</si>
  <si>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</si>
  <si>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</si>
  <si>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</si>
  <si>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</si>
  <si>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</si>
  <si>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</si>
  <si>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</si>
  <si>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</si>
  <si>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</si>
  <si>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</si>
  <si>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</si>
  <si>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</si>
  <si>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</si>
  <si>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</si>
  <si>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</si>
  <si>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</si>
  <si>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</si>
  <si>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</si>
  <si>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</si>
  <si>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</si>
  <si>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</si>
  <si>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</si>
  <si>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</si>
  <si>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</si>
  <si>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</si>
  <si>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</si>
  <si>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</si>
  <si>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</si>
  <si>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</si>
  <si>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</si>
  <si>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</si>
  <si>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</si>
  <si>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</si>
  <si>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</si>
  <si>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</si>
  <si>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</si>
  <si>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</si>
  <si>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</si>
  <si>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</si>
  <si>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</si>
  <si>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</si>
  <si>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</si>
  <si>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</si>
  <si>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</si>
  <si>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</si>
  <si>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</si>
  <si>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</si>
  <si>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</si>
  <si>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</si>
  <si>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</si>
  <si>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</si>
  <si>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</si>
  <si>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</si>
  <si>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</si>
  <si>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</si>
  <si>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</si>
  <si>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</si>
  <si>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</si>
  <si>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</si>
  <si>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</si>
  <si>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</si>
  <si>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</si>
  <si>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</si>
  <si>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</si>
  <si>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</si>
  <si>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</si>
  <si>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</si>
  <si>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</si>
  <si>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</si>
  <si>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</si>
  <si>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</si>
  <si>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</si>
  <si>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</si>
  <si>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</si>
  <si>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</si>
  <si>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</si>
  <si>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</si>
  <si>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</si>
  <si>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</si>
  <si>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</si>
  <si>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</si>
  <si>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</si>
  <si>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</si>
  <si>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</si>
  <si>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</si>
  <si>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</si>
  <si>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</si>
  <si>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</si>
  <si>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</si>
  <si>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</si>
  <si>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</si>
  <si>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</si>
  <si>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</si>
  <si>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</si>
  <si>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</si>
  <si>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</si>
  <si>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</si>
  <si>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</si>
  <si>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</si>
  <si>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</si>
  <si>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</si>
  <si>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</si>
  <si>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</si>
  <si>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</si>
  <si>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</si>
  <si>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</si>
  <si>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</si>
  <si>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</si>
  <si>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</si>
  <si>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</si>
  <si>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</si>
  <si>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</si>
  <si>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</si>
  <si>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</si>
  <si>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</si>
  <si>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</si>
  <si>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</si>
  <si>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</si>
  <si>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</si>
  <si>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</si>
  <si>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</si>
  <si>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</si>
  <si>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</si>
  <si>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</si>
  <si>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</si>
  <si>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</si>
  <si>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</si>
  <si>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</si>
  <si>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</si>
  <si>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</si>
  <si>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</si>
  <si>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</si>
  <si>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</si>
  <si>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</si>
  <si>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</si>
  <si>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</si>
  <si>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</si>
  <si>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</si>
  <si>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</si>
  <si>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</si>
  <si>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</si>
  <si>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</si>
  <si>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</si>
  <si>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</si>
  <si>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</si>
  <si>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</si>
  <si>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</si>
  <si>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</si>
  <si>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</si>
  <si>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</si>
  <si>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</si>
  <si>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</si>
  <si>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</si>
  <si>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</si>
  <si>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</si>
  <si>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</si>
  <si>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</si>
  <si>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</si>
  <si>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</si>
  <si>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</si>
  <si>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</si>
  <si>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</si>
  <si>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</si>
  <si>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</si>
  <si>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</si>
  <si>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</si>
  <si>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</si>
  <si>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</si>
  <si>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</si>
  <si>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</si>
  <si>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</si>
  <si>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</si>
  <si>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</si>
  <si>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</si>
  <si>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</si>
  <si>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</si>
  <si>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</si>
  <si>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</si>
  <si>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</si>
  <si>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</si>
  <si>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</si>
  <si>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</si>
  <si>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</si>
  <si>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</si>
  <si>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</si>
  <si>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</si>
  <si>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</si>
  <si>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</si>
  <si>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</si>
  <si>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</si>
  <si>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</si>
  <si>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</si>
  <si>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</si>
  <si>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</si>
  <si>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</si>
  <si>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</si>
  <si>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</si>
  <si>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</si>
  <si>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</si>
  <si>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</si>
  <si>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</si>
  <si>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</si>
  <si>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</si>
  <si>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</si>
  <si>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</si>
  <si>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</si>
  <si>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</si>
  <si>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</si>
  <si>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</si>
  <si>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</si>
  <si>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</si>
  <si>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</si>
  <si>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</si>
  <si>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</si>
  <si>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</si>
  <si>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</si>
  <si>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</si>
  <si>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</si>
  <si>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</si>
  <si>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</si>
  <si>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</si>
  <si>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</si>
  <si>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</si>
  <si>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</si>
  <si>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</si>
  <si>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</si>
  <si>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</si>
  <si>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</si>
  <si>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</si>
  <si>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</si>
  <si>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</si>
  <si>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</si>
  <si>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</si>
  <si>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</si>
  <si>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</si>
  <si>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</si>
  <si>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</si>
  <si>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</si>
  <si>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</si>
  <si>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</si>
  <si>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</si>
  <si>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</si>
  <si>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</si>
  <si>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</si>
  <si>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</si>
  <si>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</si>
  <si>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</si>
  <si>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</si>
  <si>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</si>
  <si>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</si>
  <si>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</si>
  <si>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</si>
  <si>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</si>
  <si>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</si>
  <si>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</si>
  <si>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</si>
  <si>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</si>
  <si>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</si>
  <si>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</si>
  <si>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</si>
  <si>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</si>
  <si>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</si>
  <si>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</si>
  <si>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</si>
  <si>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</si>
  <si>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</si>
  <si>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</si>
  <si>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</si>
  <si>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</si>
  <si>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</si>
  <si>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</si>
  <si>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</si>
  <si>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</si>
  <si>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</si>
  <si>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</si>
  <si>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</si>
  <si>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</si>
  <si>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</si>
  <si>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</si>
  <si>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</si>
  <si>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</si>
  <si>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</si>
  <si>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</si>
  <si>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</si>
  <si>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</si>
  <si>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</si>
  <si>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</si>
  <si>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</si>
  <si>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</si>
  <si>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</si>
  <si>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</si>
  <si>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</si>
  <si>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</si>
  <si>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</si>
  <si>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</si>
  <si>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</si>
  <si>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</si>
  <si>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</si>
  <si>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</si>
  <si>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</si>
  <si>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</si>
  <si>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</si>
  <si>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</si>
  <si>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</si>
  <si>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</si>
  <si>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</si>
  <si>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</si>
  <si>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</si>
  <si>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</si>
  <si>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</si>
  <si>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</si>
  <si>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</si>
  <si>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</si>
  <si>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</si>
  <si>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</si>
  <si>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</si>
  <si>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</si>
  <si>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</si>
  <si>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</si>
  <si>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</si>
  <si>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</si>
  <si>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</si>
  <si>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</si>
  <si>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</si>
  <si>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</si>
  <si>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</si>
  <si>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</si>
  <si>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</si>
  <si>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</si>
  <si>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</si>
  <si>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</si>
  <si>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</si>
  <si>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</si>
  <si>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</si>
  <si>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</si>
  <si>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</si>
  <si>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</si>
  <si>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</si>
  <si>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</si>
  <si>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</si>
  <si>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</si>
  <si>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</si>
  <si>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</si>
  <si>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</si>
  <si>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</si>
  <si>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</si>
  <si>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</si>
  <si>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</si>
  <si>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</si>
  <si>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</si>
  <si>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</si>
  <si>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</si>
  <si>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</si>
  <si>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</si>
  <si>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</si>
  <si>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</si>
  <si>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</si>
  <si>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</si>
  <si>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</si>
  <si>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</si>
  <si>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</si>
  <si>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</si>
  <si>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</si>
  <si>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</si>
  <si>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</si>
  <si>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</si>
  <si>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</si>
  <si>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</si>
  <si>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</si>
  <si>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</si>
  <si>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</si>
  <si>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</si>
  <si>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</si>
  <si>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</si>
  <si>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</si>
  <si>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</si>
  <si>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</si>
  <si>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</si>
  <si>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</si>
  <si>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</si>
  <si>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</si>
  <si>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</si>
  <si>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</si>
  <si>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</si>
  <si>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</si>
  <si>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</si>
  <si>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</si>
  <si>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</si>
  <si>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</si>
  <si>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</si>
  <si>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</si>
  <si>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</si>
  <si>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</si>
  <si>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</si>
  <si>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</si>
  <si>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</si>
  <si>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</si>
  <si>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</si>
  <si>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</si>
  <si>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</si>
  <si>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</si>
  <si>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</si>
  <si>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</si>
  <si>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</si>
  <si>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</si>
  <si>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</si>
  <si>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</si>
  <si>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</si>
  <si>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</si>
  <si>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</si>
  <si>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</si>
  <si>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</si>
  <si>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</si>
  <si>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</si>
  <si>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</si>
  <si>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</si>
  <si>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</si>
  <si>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</si>
  <si>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</si>
  <si>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</si>
  <si>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</si>
  <si>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</si>
  <si>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</si>
  <si>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</si>
  <si>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</si>
  <si>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</si>
  <si>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</si>
  <si>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</si>
  <si>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</si>
  <si>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</si>
  <si>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</si>
  <si>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</si>
  <si>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</si>
  <si>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</si>
  <si>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</si>
  <si>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</si>
  <si>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</si>
  <si>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</si>
  <si>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</si>
  <si>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</si>
  <si>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</si>
  <si>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</si>
  <si>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</si>
  <si>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</si>
  <si>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</si>
  <si>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</si>
  <si>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</si>
  <si>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</si>
  <si>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</si>
  <si>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</si>
  <si>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</si>
  <si>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</si>
  <si>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</si>
  <si>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</si>
  <si>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</si>
  <si>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</si>
  <si>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</si>
  <si>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</si>
  <si>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</si>
  <si>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</si>
  <si>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</si>
  <si>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</si>
  <si>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</si>
  <si>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</si>
  <si>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</si>
  <si>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</si>
  <si>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</si>
  <si>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</si>
  <si>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</si>
  <si>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</si>
  <si>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</si>
  <si>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</si>
  <si>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</si>
  <si>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</si>
  <si>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</si>
  <si>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</si>
  <si>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</si>
  <si>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</si>
  <si>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</si>
  <si>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</si>
  <si>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</si>
  <si>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</si>
  <si>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</si>
  <si>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</si>
  <si>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</si>
  <si>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</si>
  <si>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</si>
  <si>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</si>
  <si>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</si>
  <si>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</si>
  <si>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</si>
  <si>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</si>
  <si>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</si>
  <si>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</si>
  <si>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</si>
  <si>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</si>
  <si>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</si>
  <si>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</si>
  <si>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</si>
  <si>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</si>
  <si>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</si>
  <si>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</si>
  <si>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</si>
  <si>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</si>
  <si>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</si>
  <si>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</si>
  <si>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</si>
  <si>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</si>
  <si>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</si>
  <si>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</si>
  <si>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</si>
  <si>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</si>
  <si>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</si>
  <si>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</si>
  <si>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</si>
  <si>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</si>
  <si>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</si>
  <si>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</si>
  <si>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</si>
  <si>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</si>
  <si>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</si>
  <si>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</si>
  <si>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</si>
  <si>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</si>
  <si>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</si>
  <si>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</si>
  <si>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</si>
  <si>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</si>
  <si>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</si>
  <si>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</si>
  <si>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</si>
  <si>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</si>
  <si>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</si>
  <si>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</si>
  <si>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</si>
  <si>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</si>
  <si>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</si>
  <si>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</si>
  <si>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</si>
  <si>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</si>
  <si>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</si>
  <si>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</si>
  <si>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</si>
  <si>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</si>
  <si>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</si>
  <si>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</si>
  <si>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</si>
  <si>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</si>
  <si>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</si>
  <si>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</si>
  <si>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</si>
  <si>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</si>
  <si>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</si>
  <si>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</si>
  <si>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</si>
  <si>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</si>
  <si>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</si>
  <si>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</si>
  <si>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</si>
  <si>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</si>
  <si>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</si>
  <si>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</si>
  <si>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</si>
  <si>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</si>
  <si>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</si>
  <si>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</si>
  <si>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</si>
  <si>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</si>
  <si>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</si>
  <si>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</si>
  <si>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</si>
  <si>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</si>
  <si>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</si>
  <si>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</si>
  <si>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</si>
  <si>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</si>
  <si>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</si>
  <si>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</si>
  <si>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</si>
  <si>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</si>
  <si>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</si>
  <si>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</si>
  <si>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</si>
  <si>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</si>
  <si>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</si>
  <si>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</si>
  <si>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</si>
  <si>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</si>
  <si>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</si>
  <si>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</si>
  <si>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</si>
  <si>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</si>
  <si>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</si>
  <si>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</si>
  <si>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</si>
  <si>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</si>
  <si>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</si>
  <si>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</si>
  <si>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</si>
  <si>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</si>
  <si>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</si>
  <si>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</si>
  <si>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</si>
  <si>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</si>
  <si>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</si>
  <si>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</si>
  <si>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</si>
  <si>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</si>
  <si>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</si>
  <si>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</si>
  <si>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</si>
  <si>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</si>
  <si>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</si>
  <si>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</si>
  <si>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</si>
  <si>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</si>
  <si>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</si>
  <si>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</si>
  <si>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</si>
  <si>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</si>
  <si>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</si>
  <si>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</si>
  <si>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</si>
  <si>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</si>
  <si>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</si>
  <si>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</si>
  <si>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</si>
  <si>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</si>
  <si>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</si>
  <si>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</si>
  <si>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</si>
  <si>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</si>
  <si>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</si>
  <si>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</si>
  <si>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</si>
  <si>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</si>
  <si>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</si>
  <si>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</si>
  <si>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</si>
  <si>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</si>
  <si>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</si>
  <si>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</si>
  <si>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</si>
  <si>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</si>
  <si>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</si>
  <si>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</si>
  <si>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</si>
  <si>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</si>
  <si>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</si>
  <si>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</si>
  <si>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</si>
  <si>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</si>
  <si>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</si>
  <si>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</si>
  <si>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</si>
  <si>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</si>
  <si>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</si>
  <si>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</si>
  <si>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</si>
  <si>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</si>
  <si>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</si>
  <si>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</si>
  <si>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</si>
  <si>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</si>
  <si>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</si>
  <si>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</si>
  <si>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</si>
  <si>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</si>
  <si>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</si>
  <si>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</si>
  <si>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</si>
  <si>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</si>
  <si>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</si>
  <si>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</si>
  <si>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</si>
  <si>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</si>
  <si>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</si>
  <si>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</si>
  <si>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</si>
  <si>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</si>
  <si>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</si>
  <si>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</si>
  <si>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</si>
  <si>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</si>
  <si>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</si>
  <si>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</si>
  <si>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</si>
  <si>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</si>
  <si>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</si>
  <si>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</si>
  <si>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</si>
  <si>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</si>
  <si>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</si>
  <si>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</si>
  <si>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</si>
  <si>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</si>
  <si>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</si>
  <si>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</si>
  <si>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</si>
  <si>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</si>
  <si>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</si>
  <si>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</si>
  <si>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</si>
  <si>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</si>
  <si>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</si>
  <si>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</si>
  <si>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</si>
  <si>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</si>
  <si>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</si>
  <si>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</si>
  <si>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</si>
  <si>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</si>
  <si>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</si>
  <si>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</si>
  <si>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</si>
  <si>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</si>
  <si>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</si>
  <si>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</si>
  <si>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</si>
  <si>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</si>
  <si>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</si>
  <si>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</si>
  <si>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</si>
  <si>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</si>
  <si>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</si>
  <si>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</si>
  <si>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</si>
  <si>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</si>
  <si>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</si>
  <si>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</si>
  <si>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</si>
  <si>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</si>
  <si>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</si>
  <si>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</si>
  <si>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</si>
  <si>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</si>
  <si>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</si>
  <si>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</si>
  <si>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</si>
  <si>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</si>
  <si>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</si>
  <si>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</si>
  <si>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</si>
  <si>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</si>
  <si>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</si>
  <si>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</si>
  <si>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</si>
  <si>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</si>
  <si>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</si>
  <si>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</si>
  <si>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</si>
  <si>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</si>
  <si>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</si>
  <si>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</si>
  <si>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</si>
  <si>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</si>
  <si>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</si>
  <si>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</si>
  <si>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</si>
  <si>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</si>
  <si>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</si>
  <si>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</si>
  <si>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</si>
  <si>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</si>
  <si>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</si>
  <si>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</si>
  <si>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</si>
  <si>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</si>
  <si>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</si>
  <si>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</si>
  <si>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</si>
  <si>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</si>
  <si>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</si>
  <si>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</si>
  <si>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</si>
  <si>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</si>
  <si>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</si>
  <si>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</si>
  <si>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</si>
  <si>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</si>
  <si>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</si>
  <si>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</si>
  <si>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</si>
  <si>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</si>
  <si>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</si>
  <si>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</si>
  <si>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</si>
  <si>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</si>
  <si>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</si>
  <si>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</si>
  <si>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</si>
  <si>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</si>
  <si>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</si>
  <si>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</si>
  <si>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</si>
  <si>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</si>
  <si>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</si>
  <si>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</si>
  <si>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</si>
  <si>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</si>
  <si>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</si>
  <si>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</si>
  <si>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</si>
  <si>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</si>
  <si>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</si>
  <si>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</si>
  <si>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</si>
  <si>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</si>
  <si>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</si>
  <si>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</si>
  <si>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</si>
  <si>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</si>
  <si>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</si>
  <si>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</si>
  <si>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</si>
  <si>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</si>
  <si>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</si>
  <si>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</si>
  <si>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</si>
  <si>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</si>
  <si>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</si>
  <si>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</si>
  <si>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</si>
  <si>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</si>
  <si>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</si>
  <si>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</si>
  <si>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</si>
  <si>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</si>
  <si>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</si>
  <si>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</si>
  <si>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</si>
  <si>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</si>
  <si>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</si>
  <si>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</si>
  <si>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</si>
  <si>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</si>
  <si>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</si>
  <si>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</si>
  <si>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</si>
  <si>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</si>
  <si>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</si>
  <si>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</si>
  <si>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</si>
  <si>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</si>
  <si>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</si>
  <si>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</si>
  <si>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</si>
  <si>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</si>
  <si>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</si>
  <si>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</si>
  <si>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</si>
  <si>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</si>
  <si>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</si>
  <si>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</si>
  <si>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</si>
  <si>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</si>
  <si>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</si>
  <si>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</si>
  <si>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</si>
  <si>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</si>
  <si>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</si>
  <si>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</si>
  <si>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</si>
  <si>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</si>
  <si>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</si>
  <si>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</si>
  <si>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</si>
  <si>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</si>
  <si>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</si>
  <si>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</si>
  <si>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</si>
  <si>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</si>
  <si>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</si>
  <si>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</si>
  <si>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</si>
  <si>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</si>
  <si>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</si>
  <si>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</si>
  <si>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</si>
  <si>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</si>
  <si>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</si>
  <si>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</si>
  <si>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</si>
  <si>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</si>
  <si>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</si>
  <si>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</si>
  <si>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</si>
  <si>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</si>
  <si>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</si>
  <si>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</si>
  <si>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</si>
  <si>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</si>
  <si>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</si>
  <si>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</si>
  <si>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</si>
  <si>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</si>
  <si>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</si>
  <si>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</si>
  <si>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</si>
  <si>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</si>
  <si>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</si>
  <si>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</si>
  <si>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</si>
  <si>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</si>
  <si>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</si>
  <si>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</si>
  <si>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</si>
  <si>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</si>
  <si>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</si>
  <si>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</si>
  <si>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</si>
  <si>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</si>
  <si>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</si>
  <si>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</si>
  <si>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</si>
  <si>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</si>
  <si>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</si>
  <si>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</si>
  <si>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</si>
  <si>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</si>
  <si>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</si>
  <si>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</si>
  <si>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</si>
  <si>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</si>
  <si>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</si>
  <si>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</si>
  <si>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</si>
  <si>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</si>
  <si>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</si>
  <si>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</si>
  <si>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</si>
  <si>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</si>
  <si>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</si>
  <si>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</si>
  <si>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</si>
  <si>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</si>
  <si>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</si>
  <si>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</si>
  <si>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</si>
  <si>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</si>
  <si>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</si>
  <si>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</si>
  <si>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</si>
  <si>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</si>
  <si>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</si>
  <si>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</si>
  <si>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</si>
  <si>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</si>
  <si>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</si>
  <si>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</si>
  <si>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</si>
  <si>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</si>
  <si>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</si>
  <si>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</si>
  <si>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</si>
  <si>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</si>
  <si>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</si>
  <si>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</si>
  <si>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</si>
  <si>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</si>
  <si>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</si>
  <si>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</si>
  <si>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</si>
  <si>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</si>
  <si>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</si>
  <si>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</si>
  <si>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</si>
  <si>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</si>
  <si>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</si>
  <si>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</si>
  <si>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</si>
  <si>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</si>
  <si>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</si>
  <si>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</si>
  <si>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</si>
  <si>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</si>
  <si>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</si>
  <si>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</si>
  <si>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</si>
  <si>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</si>
  <si>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</si>
  <si>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</si>
  <si>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</si>
  <si>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</si>
  <si>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</si>
  <si>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</si>
  <si>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</si>
  <si>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</si>
  <si>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</si>
  <si>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</si>
  <si>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</si>
  <si>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</si>
  <si>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</si>
  <si>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</si>
  <si>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</si>
  <si>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</si>
  <si>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</si>
  <si>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</si>
  <si>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</si>
  <si>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</si>
  <si>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</si>
  <si>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</si>
  <si>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</si>
  <si>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</si>
  <si>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</si>
  <si>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</si>
  <si>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</si>
  <si>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</si>
  <si>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</si>
  <si>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</si>
  <si>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</si>
  <si>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</si>
  <si>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</si>
  <si>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</si>
  <si>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</si>
  <si>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</si>
  <si>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</si>
  <si>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</si>
  <si>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</si>
  <si>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</si>
  <si>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</si>
  <si>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</si>
  <si>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</si>
  <si>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</si>
  <si>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</si>
  <si>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</si>
  <si>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</si>
  <si>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</si>
  <si>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</si>
  <si>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</si>
  <si>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</si>
  <si>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</si>
  <si>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</si>
  <si>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</si>
  <si>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</si>
  <si>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</si>
  <si>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</si>
  <si>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</si>
  <si>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</si>
  <si>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</si>
  <si>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</si>
  <si>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</si>
  <si>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</si>
  <si>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</si>
  <si>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</si>
  <si>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</si>
  <si>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</si>
  <si>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</si>
  <si>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</si>
  <si>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</si>
  <si>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</si>
  <si>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</si>
  <si>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</si>
  <si>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</si>
  <si>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</si>
  <si>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</si>
  <si>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</si>
  <si>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</si>
  <si>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</si>
  <si>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</si>
  <si>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</si>
  <si>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</si>
  <si>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</si>
  <si>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</si>
  <si>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</si>
  <si>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</si>
  <si>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</si>
  <si>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</si>
  <si>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</si>
  <si>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</si>
  <si>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</si>
  <si>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</si>
  <si>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</si>
  <si>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</si>
  <si>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</si>
  <si>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</si>
  <si>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</si>
  <si>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</si>
  <si>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</si>
  <si>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</si>
  <si>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</si>
  <si>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</si>
  <si>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</si>
  <si>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</si>
  <si>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</si>
  <si>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</si>
  <si>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</si>
  <si>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</si>
  <si>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</si>
  <si>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</si>
  <si>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</si>
  <si>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</si>
  <si>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</si>
  <si>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</si>
  <si>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</si>
  <si>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</si>
  <si>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</si>
  <si>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</si>
  <si>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</si>
  <si>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</si>
  <si>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</si>
  <si>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</si>
  <si>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</si>
  <si>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</si>
  <si>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</si>
  <si>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</si>
  <si>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</si>
  <si>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</si>
  <si>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</si>
  <si>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</si>
  <si>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</si>
  <si>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</si>
  <si>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</si>
  <si>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</si>
  <si>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</si>
  <si>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</si>
  <si>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</si>
  <si>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</si>
  <si>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</si>
  <si>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</si>
  <si>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</si>
  <si>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</si>
  <si>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</si>
  <si>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</si>
  <si>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</si>
  <si>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</si>
  <si>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</si>
  <si>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</si>
  <si>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</si>
  <si>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</si>
  <si>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</si>
  <si>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</si>
  <si>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</si>
  <si>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</si>
  <si>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</si>
  <si>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</si>
  <si>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</si>
  <si>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</si>
  <si>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</si>
  <si>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</si>
  <si>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</si>
  <si>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</si>
  <si>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</si>
  <si>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</si>
  <si>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</si>
  <si>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</si>
  <si>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</si>
  <si>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</si>
  <si>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</si>
  <si>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</si>
  <si>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</si>
  <si>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</si>
  <si>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</si>
  <si>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</si>
  <si>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</si>
  <si>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</si>
  <si>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</si>
  <si>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</si>
  <si>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</si>
  <si>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</si>
  <si>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</si>
  <si>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</si>
  <si>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</si>
  <si>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</si>
  <si>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</si>
  <si>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</si>
  <si>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</si>
  <si>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</si>
  <si>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</si>
  <si>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</si>
  <si>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</si>
  <si>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</si>
  <si>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</si>
  <si>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</si>
  <si>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</si>
  <si>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</si>
  <si>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</si>
  <si>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</si>
  <si>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</si>
  <si>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</si>
  <si>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</si>
  <si>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</si>
  <si>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</si>
  <si>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</si>
  <si>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</si>
  <si>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</si>
  <si>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</si>
  <si>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</si>
  <si>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</si>
  <si>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</si>
  <si>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</si>
  <si>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</si>
  <si>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</si>
  <si>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</si>
  <si>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</si>
  <si>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</si>
  <si>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</si>
  <si>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</si>
  <si>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</si>
  <si>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</si>
  <si>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</si>
  <si>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</si>
  <si>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</si>
  <si>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</si>
  <si>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</si>
  <si>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</si>
  <si>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</si>
  <si>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</si>
  <si>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</si>
  <si>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</si>
  <si>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</si>
  <si>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</si>
  <si>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</si>
  <si>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</si>
  <si>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</si>
  <si>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</si>
  <si>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</si>
  <si>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</si>
  <si>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</si>
  <si>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</si>
  <si>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</si>
  <si>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</si>
  <si>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</si>
  <si>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</si>
  <si>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</si>
  <si>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</si>
  <si>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</si>
  <si>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</si>
  <si>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</si>
  <si>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</si>
  <si>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</si>
  <si>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</si>
  <si>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</si>
  <si>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</si>
  <si>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</si>
  <si>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</si>
  <si>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</si>
  <si>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</si>
  <si>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</si>
  <si>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</si>
  <si>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</si>
  <si>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</si>
  <si>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</si>
  <si>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</si>
  <si>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</si>
  <si>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</si>
  <si>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</si>
  <si>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</si>
  <si>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</si>
  <si>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</si>
  <si>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</si>
  <si>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</si>
  <si>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</si>
  <si>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</si>
  <si>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</si>
  <si>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</si>
  <si>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</si>
  <si>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</si>
  <si>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</si>
  <si>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</si>
  <si>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</si>
  <si>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</si>
  <si>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</si>
  <si>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</si>
  <si>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</si>
  <si>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</si>
  <si>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</si>
  <si>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</si>
  <si>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</si>
  <si>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</si>
  <si>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</si>
  <si>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</si>
  <si>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</si>
  <si>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</si>
  <si>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</si>
  <si>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</si>
  <si>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</si>
  <si>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</si>
  <si>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</si>
  <si>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</si>
  <si>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</si>
  <si>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</si>
  <si>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</si>
  <si>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</si>
  <si>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</si>
  <si>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</si>
  <si>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</si>
  <si>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</si>
  <si>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</si>
  <si>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</si>
  <si>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</si>
  <si>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</si>
  <si>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</si>
  <si>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</si>
  <si>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</si>
  <si>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</si>
  <si>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</si>
  <si>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</si>
  <si>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</si>
  <si>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</si>
  <si>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</si>
  <si>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</si>
  <si>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</si>
  <si>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</si>
  <si>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</si>
  <si>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</si>
  <si>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</si>
  <si>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</si>
  <si>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</si>
  <si>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</si>
  <si>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</si>
  <si>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</si>
  <si>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</si>
  <si>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</si>
  <si>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</si>
  <si>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</si>
  <si>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</si>
  <si>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</si>
  <si>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</si>
  <si>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</si>
  <si>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</si>
  <si>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</si>
  <si>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</si>
  <si>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</si>
  <si>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</si>
  <si>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</si>
  <si>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</si>
  <si>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</si>
  <si>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</si>
  <si>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</si>
  <si>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</si>
  <si>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</si>
  <si>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</si>
  <si>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</si>
  <si>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</si>
  <si>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</si>
  <si>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</si>
  <si>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</si>
  <si>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</si>
  <si>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</si>
  <si>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</si>
  <si>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</si>
  <si>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</si>
  <si>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</si>
  <si>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</si>
  <si>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</si>
  <si>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</si>
  <si>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</si>
  <si>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</si>
  <si>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</si>
  <si>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</si>
  <si>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</si>
  <si>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</si>
  <si>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</si>
  <si>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</si>
  <si>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</si>
  <si>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</si>
  <si>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</si>
  <si>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</si>
  <si>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</si>
  <si>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</si>
  <si>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</si>
  <si>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</si>
  <si>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</si>
  <si>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</si>
  <si>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</si>
  <si>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</si>
  <si>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</si>
  <si>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</si>
  <si>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</si>
  <si>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</si>
  <si>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</si>
  <si>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</si>
  <si>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</si>
  <si>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</si>
  <si>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</si>
  <si>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</si>
  <si>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</si>
  <si>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</si>
  <si>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</si>
  <si>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</si>
  <si>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</si>
  <si>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</si>
  <si>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</si>
  <si>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</si>
  <si>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</si>
  <si>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</si>
  <si>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</si>
  <si>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</si>
  <si>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</si>
  <si>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</si>
  <si>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</si>
  <si>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</si>
  <si>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</si>
  <si>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</si>
  <si>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</si>
  <si>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</si>
  <si>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</si>
  <si>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</si>
  <si>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</si>
  <si>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</si>
  <si>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</si>
  <si>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</si>
  <si>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</si>
  <si>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</si>
  <si>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</si>
  <si>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</si>
  <si>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</si>
  <si>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</si>
  <si>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</si>
  <si>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</si>
  <si>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</si>
  <si>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</si>
  <si>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</si>
  <si>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</si>
  <si>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</si>
  <si>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</si>
  <si>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</si>
  <si>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</si>
  <si>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</si>
  <si>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</si>
  <si>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</si>
  <si>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</si>
  <si>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</si>
  <si>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</si>
  <si>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</si>
  <si>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</si>
  <si>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</si>
  <si>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</si>
  <si>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</si>
  <si>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</si>
  <si>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</si>
  <si>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</si>
  <si>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</si>
  <si>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</si>
  <si>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</si>
  <si>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</si>
  <si>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</si>
  <si>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</si>
  <si>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</si>
  <si>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</si>
  <si>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</si>
  <si>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</si>
  <si>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</si>
  <si>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</si>
  <si>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</si>
  <si>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</si>
  <si>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</si>
  <si>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</si>
  <si>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</si>
  <si>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</si>
  <si>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</si>
  <si>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</si>
  <si>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</si>
  <si>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</si>
  <si>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</si>
  <si>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</si>
  <si>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</si>
  <si>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</si>
  <si>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</si>
  <si>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</si>
  <si>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</si>
  <si>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</si>
  <si>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</si>
  <si>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</si>
  <si>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</si>
  <si>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</si>
  <si>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</si>
  <si>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</si>
  <si>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</si>
  <si>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</si>
  <si>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</si>
  <si>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</si>
  <si>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</si>
  <si>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</si>
  <si>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</si>
  <si>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</si>
  <si>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</si>
  <si>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</si>
  <si>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</si>
  <si>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</si>
  <si>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</si>
  <si>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</si>
  <si>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</si>
  <si>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</si>
  <si>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</si>
  <si>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</si>
  <si>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</si>
  <si>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</si>
  <si>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</si>
  <si>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</si>
  <si>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</si>
  <si>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</si>
  <si>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</si>
  <si>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</si>
  <si>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</si>
  <si>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</si>
  <si>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</si>
  <si>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</si>
  <si>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</si>
  <si>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</si>
  <si>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</si>
  <si>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</si>
  <si>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</si>
  <si>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</si>
  <si>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</si>
  <si>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</si>
  <si>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</si>
  <si>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</si>
  <si>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</si>
  <si>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</si>
  <si>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</si>
  <si>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</si>
  <si>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</si>
  <si>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</si>
  <si>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</si>
  <si>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</si>
  <si>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</si>
  <si>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</si>
  <si>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</si>
  <si>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</si>
  <si>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</si>
  <si>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</si>
  <si>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</si>
  <si>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</si>
  <si>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</si>
  <si>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</si>
  <si>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</si>
  <si>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</si>
  <si>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</si>
  <si>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</si>
  <si>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</si>
  <si>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</si>
  <si>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</si>
  <si>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</si>
  <si>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</si>
  <si>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</si>
  <si>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</si>
  <si>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</si>
  <si>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</si>
  <si>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</si>
  <si>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</si>
  <si>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</si>
  <si>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</si>
  <si>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</si>
  <si>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</si>
  <si>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</si>
  <si>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</si>
  <si>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</si>
  <si>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</si>
  <si>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</si>
  <si>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</si>
  <si>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</si>
  <si>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</si>
  <si>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</si>
  <si>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</si>
  <si>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</si>
  <si>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</si>
  <si>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</si>
  <si>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</si>
  <si>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</si>
  <si>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</si>
  <si>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</si>
  <si>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</si>
  <si>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</si>
  <si>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</si>
  <si>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</si>
  <si>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</si>
  <si>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</si>
  <si>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</si>
  <si>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</si>
  <si>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</si>
  <si>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</si>
  <si>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</si>
  <si>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</si>
  <si>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</si>
  <si>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</si>
  <si>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</si>
  <si>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</si>
  <si>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</si>
  <si>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</si>
  <si>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</si>
  <si>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</si>
  <si>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</si>
  <si>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</si>
  <si>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</si>
  <si>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</si>
  <si>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</si>
  <si>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</si>
  <si>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</si>
  <si>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</si>
  <si>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</si>
  <si>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</si>
  <si>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</si>
  <si>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</si>
  <si>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</si>
  <si>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</si>
  <si>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</si>
  <si>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</si>
  <si>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</si>
  <si>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</si>
  <si>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</si>
  <si>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</si>
  <si>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</si>
  <si>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</si>
  <si>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</si>
  <si>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</si>
  <si>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</si>
  <si>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</si>
  <si>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</si>
  <si>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</si>
  <si>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</si>
  <si>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</si>
  <si>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</si>
  <si>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</si>
  <si>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</si>
  <si>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</si>
  <si>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</si>
  <si>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</si>
  <si>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</si>
  <si>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</si>
  <si>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</si>
  <si>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</si>
  <si>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</si>
  <si>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</si>
  <si>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</si>
  <si>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</si>
  <si>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</si>
  <si>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</si>
  <si>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</si>
  <si>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</si>
  <si>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</si>
  <si>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</si>
  <si>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</si>
  <si>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</si>
  <si>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</si>
  <si>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</si>
  <si>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</si>
  <si>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</si>
  <si>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</si>
  <si>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</si>
  <si>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</si>
  <si>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</si>
  <si>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</si>
  <si>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</si>
  <si>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</si>
  <si>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</si>
  <si>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</si>
  <si>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</si>
  <si>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</si>
  <si>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</si>
  <si>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</si>
  <si>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</si>
  <si>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</si>
  <si>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</si>
  <si>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</si>
  <si>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</si>
  <si>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</si>
  <si>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</si>
  <si>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</si>
  <si>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</si>
  <si>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</si>
  <si>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</si>
  <si>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</si>
  <si>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</si>
  <si>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</si>
  <si>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</si>
  <si>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</si>
  <si>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</si>
  <si>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</si>
  <si>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</si>
  <si>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</si>
  <si>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</si>
  <si>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</si>
  <si>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</si>
  <si>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</si>
  <si>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</si>
  <si>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</si>
  <si>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</si>
  <si>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</si>
  <si>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</si>
  <si>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</si>
  <si>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</si>
  <si>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</si>
  <si>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</si>
  <si>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</si>
  <si>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</si>
  <si>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</si>
  <si>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</si>
  <si>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</si>
  <si>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</si>
  <si>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</si>
  <si>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</si>
  <si>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</si>
  <si>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</si>
  <si>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</si>
  <si>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</si>
  <si>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</si>
  <si>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</si>
  <si>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</si>
  <si>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</si>
  <si>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</si>
  <si>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</si>
  <si>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</si>
  <si>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</si>
  <si>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</si>
  <si>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</si>
  <si>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</si>
  <si>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</si>
  <si>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</si>
  <si>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</si>
  <si>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</si>
  <si>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</si>
  <si>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</si>
  <si>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</si>
  <si>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</si>
  <si>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</si>
  <si>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</si>
  <si>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</si>
  <si>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</si>
  <si>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</si>
  <si>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</si>
  <si>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</si>
  <si>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</si>
  <si>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</si>
  <si>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</si>
  <si>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</si>
  <si>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</si>
  <si>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</si>
  <si>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</si>
  <si>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</si>
  <si>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</si>
  <si>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</si>
  <si>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</si>
  <si>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</si>
  <si>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</si>
  <si>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</si>
  <si>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</si>
  <si>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</si>
  <si>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</si>
  <si>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</si>
  <si>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</si>
  <si>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</si>
  <si>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</si>
  <si>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</si>
  <si>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</si>
  <si>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</si>
  <si>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</si>
  <si>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</si>
  <si>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</si>
  <si>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</si>
  <si>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</si>
  <si>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</si>
  <si>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</si>
  <si>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</si>
  <si>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</si>
  <si>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</si>
  <si>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</si>
  <si>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</si>
  <si>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</si>
  <si>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</si>
  <si>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</si>
  <si>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</si>
  <si>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</si>
  <si>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</si>
  <si>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</si>
  <si>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</si>
  <si>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</si>
  <si>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</si>
  <si>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</si>
  <si>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</si>
  <si>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</si>
  <si>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</si>
  <si>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</si>
  <si>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</si>
  <si>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</si>
  <si>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</si>
  <si>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</si>
  <si>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</si>
  <si>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</si>
  <si>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</si>
  <si>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</si>
  <si>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</si>
  <si>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</si>
  <si>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</si>
  <si>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</si>
  <si>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</si>
  <si>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</si>
  <si>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</si>
  <si>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</si>
  <si>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</si>
  <si>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</si>
  <si>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</si>
  <si>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</si>
  <si>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</si>
  <si>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</si>
  <si>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</si>
  <si>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</si>
  <si>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</si>
  <si>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</si>
  <si>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</si>
  <si>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</si>
  <si>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</si>
  <si>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</si>
  <si>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</si>
  <si>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</si>
  <si>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</si>
  <si>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</si>
  <si>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</si>
  <si>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</si>
  <si>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</si>
  <si>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</si>
  <si>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</si>
  <si>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</si>
  <si>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</si>
  <si>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</si>
  <si>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</si>
  <si>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</si>
  <si>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</si>
  <si>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</si>
  <si>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</si>
  <si>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</si>
  <si>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</si>
  <si>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</si>
  <si>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</si>
  <si>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</si>
  <si>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</si>
  <si>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</si>
  <si>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</si>
  <si>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</si>
  <si>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</si>
  <si>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</si>
  <si>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</si>
  <si>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</si>
  <si>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</si>
  <si>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</si>
  <si>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</si>
  <si>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</si>
  <si>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</si>
  <si>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</si>
  <si>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</si>
  <si>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</si>
  <si>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</si>
  <si>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</si>
  <si>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</si>
  <si>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</si>
  <si>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</si>
  <si>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</si>
  <si>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</si>
  <si>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</si>
  <si>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</si>
  <si>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</si>
  <si>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</si>
  <si>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</si>
  <si>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</si>
  <si>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</si>
  <si>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</si>
  <si>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</si>
  <si>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</si>
  <si>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</si>
  <si>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</si>
  <si>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</si>
  <si>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</si>
  <si>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</si>
  <si>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</si>
  <si>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</si>
  <si>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</si>
  <si>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</si>
  <si>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</si>
  <si>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</si>
  <si>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</si>
  <si>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</si>
  <si>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</si>
  <si>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</si>
  <si>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</si>
  <si>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</si>
  <si>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</si>
  <si>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</si>
  <si>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</si>
  <si>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</si>
  <si>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</si>
  <si>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</si>
  <si>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</si>
  <si>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</si>
  <si>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</si>
  <si>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</si>
  <si>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</si>
  <si>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</si>
  <si>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</si>
  <si>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</si>
  <si>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</si>
  <si>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</si>
  <si>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</si>
  <si>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</si>
  <si>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</si>
  <si>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</si>
  <si>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</si>
  <si>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</si>
  <si>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</si>
  <si>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</si>
  <si>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</si>
  <si>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</si>
  <si>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</si>
  <si>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</si>
  <si>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</si>
  <si>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</si>
  <si>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</si>
  <si>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</si>
  <si>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</si>
  <si>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</si>
  <si>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</si>
  <si>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</si>
  <si>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</si>
  <si>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</si>
  <si>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</si>
  <si>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</si>
  <si>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</si>
  <si>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</si>
  <si>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</si>
  <si>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</si>
  <si>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</si>
  <si>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</si>
  <si>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</si>
  <si>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</si>
  <si>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</si>
  <si>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</si>
  <si>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</si>
  <si>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</si>
  <si>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</si>
  <si>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</si>
  <si>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</si>
  <si>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</si>
  <si>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</si>
  <si>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</si>
  <si>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</si>
  <si>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</si>
  <si>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</si>
  <si>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</si>
  <si>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</si>
  <si>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</si>
  <si>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</si>
  <si>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</si>
  <si>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</si>
  <si>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</si>
  <si>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</si>
  <si>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</si>
  <si>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</si>
  <si>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</si>
  <si>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</si>
  <si>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</si>
  <si>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</si>
  <si>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</si>
  <si>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</si>
  <si>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</si>
  <si>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</si>
  <si>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</si>
  <si>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</si>
  <si>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</si>
  <si>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</si>
  <si>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</si>
  <si>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</si>
  <si>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</si>
  <si>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</si>
  <si>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</si>
  <si>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</si>
  <si>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</si>
  <si>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</si>
  <si>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</si>
  <si>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</si>
  <si>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</si>
  <si>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</si>
  <si>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</si>
  <si>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</si>
  <si>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</si>
  <si>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</si>
  <si>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</si>
  <si>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</si>
  <si>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</si>
  <si>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</si>
  <si>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</si>
  <si>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</si>
  <si>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</si>
  <si>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</si>
  <si>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</si>
  <si>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</si>
  <si>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</si>
  <si>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</si>
  <si>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</si>
  <si>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</si>
  <si>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</si>
  <si>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</si>
  <si>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</si>
  <si>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</si>
  <si>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</si>
  <si>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</si>
  <si>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</si>
  <si>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</si>
  <si>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</si>
  <si>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</si>
  <si>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</si>
  <si>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</si>
  <si>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</si>
  <si>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</si>
  <si>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</si>
  <si>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</si>
  <si>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</si>
  <si>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</si>
  <si>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</si>
  <si>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</si>
  <si>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</si>
  <si>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</si>
  <si>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</si>
  <si>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</si>
  <si>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</si>
  <si>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</si>
  <si>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</si>
  <si>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</si>
  <si>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</si>
  <si>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</si>
  <si>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</si>
  <si>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</si>
  <si>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</si>
  <si>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</si>
  <si>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</si>
  <si>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</si>
  <si>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</si>
  <si>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</si>
  <si>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</si>
  <si>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</si>
  <si>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</si>
  <si>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</si>
  <si>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</si>
  <si>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</si>
  <si>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</si>
  <si>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</si>
  <si>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</si>
  <si>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</si>
  <si>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</si>
  <si>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</si>
  <si>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</si>
  <si>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</si>
  <si>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</si>
  <si>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</si>
  <si>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</si>
  <si>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</si>
  <si>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</si>
  <si>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</si>
  <si>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</si>
  <si>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</si>
  <si>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</si>
  <si>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</si>
  <si>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</si>
  <si>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</si>
  <si>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</si>
  <si>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</si>
  <si>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</si>
  <si>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</si>
  <si>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</si>
  <si>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</si>
  <si>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</si>
  <si>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</si>
  <si>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</si>
  <si>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</si>
  <si>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</si>
  <si>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</si>
  <si>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</si>
  <si>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</si>
  <si>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</si>
  <si>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</si>
  <si>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</si>
  <si>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</si>
  <si>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</si>
  <si>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</si>
  <si>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</si>
  <si>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</si>
  <si>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</si>
  <si>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</si>
  <si>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</si>
  <si>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</si>
  <si>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</si>
  <si>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</si>
  <si>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</si>
  <si>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</si>
  <si>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</si>
  <si>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</si>
  <si>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</si>
  <si>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</si>
  <si>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</si>
  <si>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</si>
  <si>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</si>
  <si>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</si>
  <si>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</si>
  <si>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</si>
  <si>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</si>
  <si>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</si>
  <si>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</si>
  <si>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</si>
  <si>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</si>
  <si>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</si>
  <si>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</si>
  <si>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</si>
  <si>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</si>
  <si>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</si>
  <si>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</si>
  <si>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</si>
  <si>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</si>
  <si>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</si>
  <si>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</si>
  <si>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</si>
  <si>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</si>
  <si>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</si>
  <si>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</si>
  <si>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</si>
  <si>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</si>
  <si>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</si>
  <si>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</si>
  <si>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</si>
  <si>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</si>
  <si>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</si>
  <si>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</si>
  <si>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</si>
  <si>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</si>
  <si>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</si>
  <si>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</si>
  <si>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</si>
  <si>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</si>
  <si>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</si>
  <si>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</si>
  <si>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</si>
  <si>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</si>
  <si>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</si>
  <si>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</si>
  <si>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</si>
  <si>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</si>
  <si>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</si>
  <si>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</si>
  <si>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</si>
  <si>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</si>
  <si>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</si>
  <si>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</si>
  <si>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</si>
  <si>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</si>
  <si>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</si>
  <si>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</si>
  <si>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</si>
  <si>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</si>
  <si>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</si>
  <si>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</si>
  <si>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</si>
  <si>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</si>
  <si>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</si>
  <si>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</si>
  <si>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</si>
  <si>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</si>
  <si>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</si>
  <si>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</si>
  <si>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</si>
  <si>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</si>
  <si>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</si>
  <si>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</si>
  <si>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</si>
  <si>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</si>
  <si>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</si>
  <si>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</si>
  <si>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</si>
  <si>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</si>
  <si>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</si>
  <si>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</si>
  <si>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</si>
  <si>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</si>
  <si>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</si>
  <si>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</si>
  <si>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</si>
  <si>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</si>
  <si>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</si>
  <si>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</si>
  <si>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</si>
  <si>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</si>
  <si>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</si>
  <si>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</si>
  <si>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</si>
  <si>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</si>
  <si>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</si>
  <si>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</si>
  <si>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</si>
  <si>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</si>
  <si>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</si>
  <si>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</si>
  <si>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</si>
  <si>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</si>
  <si>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</si>
  <si>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</si>
  <si>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</si>
  <si>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</si>
  <si>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</si>
  <si>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</si>
  <si>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</si>
  <si>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</si>
  <si>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</si>
  <si>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</si>
  <si>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</si>
  <si>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</si>
  <si>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</si>
  <si>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</si>
  <si>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</si>
  <si>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</si>
  <si>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</si>
  <si>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</si>
  <si>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</si>
  <si>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</si>
  <si>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</si>
  <si>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</si>
  <si>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</si>
  <si>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</si>
  <si>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</si>
  <si>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</si>
  <si>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</si>
  <si>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</si>
  <si>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</si>
  <si>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</si>
  <si>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</si>
  <si>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</si>
  <si>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</si>
  <si>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</si>
  <si>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</si>
  <si>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</si>
  <si>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</si>
  <si>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</si>
  <si>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</si>
  <si>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</si>
  <si>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</si>
  <si>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</si>
  <si>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</si>
  <si>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</si>
  <si>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</si>
  <si>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</si>
  <si>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</si>
  <si>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</si>
  <si>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</si>
  <si>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</si>
  <si>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</si>
  <si>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</si>
  <si>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</si>
  <si>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</si>
  <si>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</si>
  <si>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</si>
  <si>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</si>
  <si>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</si>
  <si>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</si>
  <si>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</si>
  <si>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</si>
  <si>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</si>
  <si>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</si>
  <si>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</si>
  <si>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</si>
  <si>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</si>
  <si>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</si>
  <si>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</si>
  <si>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</si>
  <si>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</si>
  <si>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</si>
  <si>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</si>
  <si>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</si>
  <si>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</si>
  <si>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</si>
  <si>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</si>
  <si>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</si>
  <si>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</si>
  <si>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</si>
  <si>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</si>
  <si>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</si>
  <si>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</si>
  <si>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</si>
  <si>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</si>
  <si>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</si>
  <si>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</si>
  <si>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</si>
  <si>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</si>
  <si>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</si>
  <si>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</si>
  <si>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</si>
  <si>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</si>
  <si>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</si>
  <si>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</si>
  <si>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</si>
  <si>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</si>
  <si>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</si>
  <si>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</si>
  <si>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</si>
  <si>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</si>
  <si>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</si>
  <si>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</si>
  <si>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</si>
  <si>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</si>
  <si>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</si>
  <si>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</si>
  <si>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</si>
  <si>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</si>
  <si>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</si>
  <si>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</si>
  <si>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</si>
  <si>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</si>
  <si>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</si>
  <si>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</si>
  <si>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</si>
  <si>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</si>
  <si>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</si>
  <si>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</si>
  <si>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</si>
  <si>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</si>
  <si>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</si>
  <si>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</si>
  <si>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</si>
  <si>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</si>
  <si>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</si>
  <si>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</si>
  <si>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</si>
  <si>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</si>
  <si>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</si>
  <si>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</si>
  <si>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</si>
  <si>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</si>
  <si>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</si>
  <si>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</si>
  <si>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</si>
  <si>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</si>
  <si>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</si>
  <si>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</si>
  <si>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</si>
  <si>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</si>
  <si>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</si>
  <si>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</si>
  <si>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</si>
  <si>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</si>
  <si>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</si>
  <si>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</si>
  <si>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</si>
  <si>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</si>
  <si>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</si>
  <si>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</si>
  <si>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</si>
  <si>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</si>
  <si>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</si>
  <si>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</si>
  <si>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</si>
  <si>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</si>
  <si>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</si>
  <si>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</si>
  <si>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</si>
  <si>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</si>
  <si>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</si>
  <si>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</si>
  <si>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</si>
  <si>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</si>
  <si>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</si>
  <si>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</si>
  <si>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</si>
  <si>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</si>
  <si>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</si>
  <si>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</si>
  <si>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</si>
  <si>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</si>
  <si>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</si>
  <si>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</si>
  <si>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</si>
  <si>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</si>
  <si>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</si>
  <si>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</si>
  <si>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</si>
  <si>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</si>
  <si>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</si>
  <si>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</si>
  <si>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</si>
  <si>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</si>
  <si>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</si>
  <si>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</si>
  <si>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</si>
  <si>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</si>
  <si>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</si>
  <si>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</si>
  <si>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</si>
  <si>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</si>
  <si>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</si>
  <si>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</si>
  <si>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</si>
  <si>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</si>
  <si>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</si>
  <si>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</si>
  <si>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</si>
  <si>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</si>
  <si>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</si>
  <si>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</si>
  <si>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</si>
  <si>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</si>
  <si>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</si>
  <si>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</si>
  <si>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</si>
  <si>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</si>
  <si>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</si>
  <si>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</si>
  <si>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</si>
  <si>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</si>
  <si>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</si>
  <si>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</si>
  <si>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</si>
  <si>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</si>
  <si>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</si>
  <si>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</si>
  <si>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</si>
  <si>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</si>
  <si>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</si>
  <si>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</si>
  <si>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</si>
  <si>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</si>
  <si>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</si>
  <si>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</si>
  <si>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</si>
  <si>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</si>
  <si>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</si>
  <si>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</si>
  <si>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</si>
  <si>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</si>
  <si>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</si>
  <si>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</si>
  <si>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</si>
  <si>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</si>
  <si>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</si>
  <si>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</si>
  <si>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</si>
  <si>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</si>
  <si>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</si>
  <si>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</si>
  <si>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</si>
  <si>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</si>
  <si>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</si>
  <si>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</si>
  <si>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</si>
  <si>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</si>
  <si>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</si>
  <si>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</si>
  <si>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</si>
  <si>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</si>
  <si>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</si>
  <si>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</si>
  <si>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</si>
  <si>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</si>
  <si>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</si>
  <si>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</si>
  <si>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</si>
  <si>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</si>
  <si>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</si>
  <si>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</si>
  <si>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</si>
  <si>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</si>
  <si>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</si>
  <si>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</si>
  <si>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</si>
  <si>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</si>
  <si>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</si>
  <si>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</si>
  <si>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</si>
  <si>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</si>
  <si>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</si>
  <si>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</si>
  <si>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</si>
  <si>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</si>
  <si>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</si>
  <si>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</si>
  <si>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</si>
  <si>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</si>
  <si>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</si>
  <si>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</si>
  <si>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</si>
  <si>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</si>
  <si>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</si>
  <si>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</si>
  <si>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</si>
  <si>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</si>
  <si>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</si>
  <si>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</si>
  <si>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</si>
  <si>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</si>
  <si>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</si>
  <si>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</si>
  <si>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</si>
  <si>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</si>
  <si>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</si>
  <si>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</si>
  <si>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</si>
  <si>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</si>
  <si>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</si>
  <si>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</si>
  <si>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</si>
  <si>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</si>
  <si>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</si>
  <si>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</si>
  <si>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</si>
  <si>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</si>
  <si>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</si>
  <si>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</si>
  <si>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</si>
  <si>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</si>
  <si>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</si>
  <si>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</si>
  <si>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</si>
  <si>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</si>
  <si>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</si>
  <si>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</si>
  <si>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</si>
  <si>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</si>
  <si>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</si>
  <si>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</si>
  <si>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</si>
  <si>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</si>
  <si>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</si>
  <si>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</si>
  <si>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</si>
  <si>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</si>
  <si>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</si>
  <si>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</si>
  <si>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</si>
  <si>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</si>
  <si>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</si>
  <si>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</si>
  <si>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</si>
  <si>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</si>
  <si>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</si>
  <si>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</si>
  <si>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</si>
  <si>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</si>
  <si>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</si>
  <si>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</si>
  <si>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</si>
  <si>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</si>
  <si>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</si>
  <si>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</si>
  <si>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</si>
  <si>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</si>
  <si>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</si>
  <si>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</si>
  <si>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</si>
  <si>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</si>
  <si>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</si>
  <si>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</si>
  <si>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</si>
  <si>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</si>
  <si>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</si>
  <si>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</si>
  <si>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</si>
  <si>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</si>
  <si>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</si>
  <si>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</si>
  <si>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</si>
  <si>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</si>
  <si>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</si>
  <si>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</si>
  <si>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</si>
  <si>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</si>
  <si>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</si>
  <si>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</si>
  <si>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</si>
  <si>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</si>
  <si>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</si>
  <si>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</si>
  <si>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</si>
  <si>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</si>
  <si>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</si>
  <si>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</si>
  <si>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</si>
  <si>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</si>
  <si>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</si>
  <si>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</si>
  <si>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</si>
  <si>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</si>
  <si>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</si>
  <si>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</si>
  <si>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</si>
  <si>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</si>
  <si>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</si>
  <si>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</si>
  <si>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</si>
  <si>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</si>
  <si>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</si>
  <si>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</si>
  <si>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</si>
  <si>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</si>
  <si>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</si>
  <si>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</si>
  <si>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</si>
  <si>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</si>
  <si>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</si>
  <si>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</si>
  <si>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</si>
  <si>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</si>
  <si>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</si>
  <si>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</si>
  <si>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</si>
  <si>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</si>
  <si>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</si>
  <si>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</si>
  <si>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</si>
  <si>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</si>
  <si>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</si>
  <si>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</si>
  <si>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</si>
  <si>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</si>
  <si>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</si>
  <si>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</si>
  <si>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</si>
  <si>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</si>
  <si>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</si>
  <si>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</si>
  <si>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</si>
  <si>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</si>
  <si>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</si>
  <si>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</si>
  <si>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</si>
  <si>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</si>
  <si>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</si>
  <si>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</si>
  <si>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</si>
  <si>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</si>
  <si>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</si>
  <si>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</si>
  <si>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</si>
  <si>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</si>
  <si>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</si>
  <si>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</si>
  <si>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</si>
  <si>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</si>
  <si>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</si>
  <si>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</si>
  <si>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</si>
  <si>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</si>
  <si>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</si>
  <si>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</si>
  <si>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</si>
  <si>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</si>
  <si>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</si>
  <si>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</si>
  <si>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</si>
  <si>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</si>
  <si>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</si>
  <si>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</si>
  <si>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</si>
  <si>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</si>
  <si>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</si>
  <si>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</si>
  <si>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</si>
  <si>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</si>
  <si>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</si>
  <si>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</si>
  <si>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</si>
  <si>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</si>
  <si>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</si>
  <si>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</si>
  <si>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</si>
  <si>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</si>
  <si>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</si>
  <si>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</si>
  <si>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</si>
  <si>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</si>
  <si>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</si>
  <si>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</si>
  <si>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</si>
  <si>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</si>
  <si>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</si>
  <si>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</si>
  <si>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</si>
  <si>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</si>
  <si>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</si>
  <si>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</si>
  <si>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</si>
  <si>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</si>
  <si>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</si>
  <si>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</si>
  <si>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</si>
  <si>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</si>
  <si>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</si>
  <si>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</si>
  <si>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</si>
  <si>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</si>
  <si>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</si>
  <si>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</si>
  <si>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</si>
  <si>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</si>
  <si>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</si>
  <si>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</si>
  <si>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</si>
  <si>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</si>
  <si>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</si>
  <si>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</si>
  <si>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</si>
  <si>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</si>
  <si>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</si>
  <si>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</si>
  <si>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</si>
  <si>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</si>
  <si>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</si>
  <si>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</si>
  <si>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</si>
  <si>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</si>
  <si>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</si>
  <si>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</si>
  <si>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</si>
  <si>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</si>
  <si>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</si>
  <si>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</si>
  <si>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</si>
  <si>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</si>
  <si>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</si>
  <si>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</si>
  <si>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</si>
  <si>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</si>
  <si>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</si>
  <si>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</si>
  <si>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</si>
  <si>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</si>
  <si>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</si>
  <si>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</si>
  <si>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</si>
  <si>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</si>
  <si>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</si>
  <si>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</si>
  <si>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</si>
  <si>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</si>
  <si>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</si>
  <si>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</si>
  <si>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</si>
  <si>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</si>
  <si>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</si>
  <si>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</si>
  <si>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</si>
  <si>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</si>
  <si>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</si>
  <si>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</si>
  <si>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</si>
  <si>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</si>
  <si>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</si>
  <si>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</si>
  <si>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</si>
  <si>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</si>
  <si>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</si>
  <si>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</si>
  <si>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</si>
  <si>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</si>
  <si>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</si>
  <si>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</si>
  <si>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</si>
  <si>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</si>
  <si>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</si>
  <si>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</si>
  <si>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</si>
  <si>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</si>
  <si>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</si>
  <si>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</si>
  <si>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</si>
  <si>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</si>
  <si>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</si>
  <si>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</si>
  <si>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</si>
  <si>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</si>
  <si>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</si>
  <si>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</si>
  <si>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</si>
  <si>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</si>
  <si>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</si>
  <si>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</si>
  <si>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</si>
  <si>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</si>
  <si>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</si>
  <si>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</si>
  <si>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</si>
  <si>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</si>
  <si>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</si>
  <si>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</si>
  <si>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</si>
  <si>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</si>
  <si>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</si>
  <si>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</si>
  <si>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</si>
  <si>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</si>
  <si>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</si>
  <si>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</si>
  <si>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</si>
  <si>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</si>
  <si>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</si>
  <si>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</si>
  <si>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</si>
  <si>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</si>
  <si>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</si>
  <si>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</si>
  <si>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</si>
  <si>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</si>
  <si>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</si>
  <si>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</si>
  <si>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</si>
  <si>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</si>
  <si>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</si>
  <si>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</si>
  <si>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</si>
  <si>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</si>
  <si>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</si>
  <si>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</si>
  <si>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</si>
  <si>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</si>
  <si>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</si>
  <si>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</si>
  <si>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</si>
  <si>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</si>
  <si>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</si>
  <si>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</si>
  <si>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</si>
  <si>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</si>
  <si>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</si>
  <si>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</si>
  <si>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</si>
  <si>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</si>
  <si>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</si>
  <si>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</si>
  <si>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</si>
  <si>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</si>
  <si>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</si>
  <si>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</si>
  <si>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</si>
  <si>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</si>
  <si>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</si>
  <si>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</si>
  <si>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</si>
  <si>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</si>
  <si>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</si>
  <si>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</si>
  <si>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</si>
  <si>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</si>
  <si>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</si>
  <si>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</si>
  <si>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</si>
  <si>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</si>
  <si>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</si>
  <si>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</si>
  <si>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</si>
  <si>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</si>
  <si>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</si>
  <si>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</si>
  <si>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</si>
  <si>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</si>
  <si>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</si>
  <si>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</si>
  <si>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</si>
  <si>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</si>
  <si>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</si>
  <si>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</si>
  <si>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</si>
  <si>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</si>
  <si>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</si>
  <si>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</si>
  <si>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</si>
  <si>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</si>
  <si>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</si>
  <si>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</si>
  <si>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</si>
  <si>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</si>
  <si>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</si>
  <si>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</si>
  <si>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</si>
  <si>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</si>
  <si>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</si>
  <si>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</si>
  <si>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</si>
  <si>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</si>
  <si>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</si>
  <si>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</si>
  <si>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</si>
  <si>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</si>
  <si>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</si>
  <si>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</si>
  <si>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</si>
  <si>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</si>
  <si>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</si>
  <si>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</si>
  <si>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</si>
  <si>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</si>
  <si>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</si>
  <si>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</si>
  <si>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</si>
  <si>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</si>
  <si>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</si>
  <si>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</si>
  <si>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</si>
  <si>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</si>
  <si>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</si>
  <si>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</si>
  <si>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</si>
  <si>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</si>
  <si>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</si>
  <si>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</si>
  <si>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</si>
  <si>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</si>
  <si>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</si>
  <si>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</si>
  <si>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</si>
  <si>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</si>
  <si>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</si>
  <si>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</si>
  <si>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</si>
  <si>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</si>
  <si>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</si>
  <si>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</si>
  <si>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</si>
  <si>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</si>
  <si>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</si>
  <si>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</si>
  <si>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</si>
  <si>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</si>
  <si>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</si>
  <si>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</si>
  <si>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</si>
  <si>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</si>
  <si>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</si>
  <si>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</si>
  <si>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</si>
  <si>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</si>
  <si>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</si>
  <si>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</si>
  <si>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</si>
  <si>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</si>
  <si>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</si>
  <si>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</si>
  <si>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</si>
  <si>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</si>
  <si>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</si>
  <si>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</si>
  <si>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</si>
  <si>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</si>
  <si>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</si>
  <si>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</si>
  <si>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</si>
  <si>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</si>
  <si>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</si>
  <si>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</si>
  <si>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</si>
  <si>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</si>
  <si>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</si>
  <si>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</si>
  <si>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</si>
  <si>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</si>
  <si>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</si>
  <si>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</si>
  <si>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</si>
  <si>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</si>
  <si>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</si>
  <si>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</si>
  <si>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</si>
  <si>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</si>
  <si>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</si>
  <si>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</si>
  <si>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</si>
  <si>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</si>
  <si>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</si>
  <si>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</si>
  <si>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</si>
  <si>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</si>
  <si>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</si>
  <si>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</si>
  <si>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</si>
  <si>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</si>
  <si>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</si>
  <si>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</si>
  <si>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</si>
  <si>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</si>
  <si>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</si>
  <si>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</si>
  <si>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</si>
  <si>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</si>
  <si>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</si>
  <si>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</si>
  <si>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</si>
  <si>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</si>
  <si>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</si>
  <si>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</si>
  <si>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</si>
  <si>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</si>
  <si>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</si>
  <si>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</si>
  <si>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</si>
  <si>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</si>
  <si>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</si>
  <si>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</si>
  <si>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</si>
  <si>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</si>
  <si>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</si>
  <si>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</si>
  <si>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</si>
  <si>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</si>
  <si>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</si>
  <si>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</si>
  <si>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</si>
  <si>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</si>
  <si>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</si>
  <si>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</si>
  <si>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</si>
  <si>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</si>
  <si>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</si>
  <si>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</si>
  <si>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</si>
  <si>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</si>
  <si>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</si>
  <si>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</si>
  <si>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</si>
  <si>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</si>
  <si>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</si>
  <si>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</si>
  <si>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</si>
  <si>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</si>
  <si>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</si>
  <si>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</si>
  <si>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</si>
  <si>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</si>
  <si>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</si>
  <si>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</si>
  <si>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</si>
  <si>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</si>
  <si>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</si>
  <si>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</si>
  <si>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</si>
  <si>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</si>
  <si>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</si>
  <si>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</si>
  <si>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</si>
  <si>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</si>
  <si>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</si>
  <si>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</si>
  <si>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</si>
  <si>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</si>
  <si>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</si>
  <si>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</si>
  <si>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</si>
  <si>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</si>
  <si>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</si>
  <si>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</si>
  <si>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</si>
  <si>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</si>
  <si>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</si>
  <si>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</si>
  <si>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</si>
  <si>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</si>
  <si>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</si>
  <si>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</si>
  <si>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</si>
  <si>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</si>
  <si>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</si>
  <si>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</si>
  <si>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</si>
  <si>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</si>
  <si>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</si>
  <si>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</si>
  <si>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</si>
  <si>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</si>
  <si>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</si>
  <si>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</si>
  <si>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</si>
  <si>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</si>
  <si>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</si>
  <si>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</si>
  <si>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</si>
  <si>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</si>
  <si>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</si>
  <si>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</si>
  <si>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</si>
  <si>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</si>
  <si>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</si>
  <si>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</si>
  <si>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</si>
  <si>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</si>
  <si>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</si>
  <si>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</si>
  <si>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</si>
  <si>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</si>
  <si>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</si>
  <si>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</si>
  <si>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</si>
  <si>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</si>
  <si>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</si>
  <si>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</si>
  <si>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</si>
  <si>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</si>
  <si>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</si>
  <si>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</si>
  <si>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</si>
  <si>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</si>
  <si>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</si>
  <si>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</si>
  <si>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</si>
  <si>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</si>
  <si>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</si>
  <si>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</si>
  <si>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</si>
  <si>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</si>
  <si>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</si>
  <si>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</si>
  <si>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</si>
  <si>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</si>
  <si>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</si>
  <si>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</si>
  <si>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</si>
  <si>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</si>
  <si>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</si>
  <si>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</si>
  <si>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</si>
  <si>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</si>
  <si>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</si>
  <si>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</si>
  <si>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</si>
  <si>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</si>
  <si>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</si>
  <si>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</si>
  <si>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</si>
  <si>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</si>
  <si>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</si>
  <si>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</si>
  <si>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</si>
  <si>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</si>
  <si>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</si>
  <si>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</si>
  <si>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</si>
  <si>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</si>
  <si>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</si>
  <si>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</si>
  <si>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</si>
  <si>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</si>
  <si>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</si>
  <si>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</si>
  <si>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</si>
  <si>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</si>
  <si>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</si>
  <si>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</si>
  <si>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</si>
  <si>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</si>
  <si>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</si>
  <si>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</si>
  <si>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</si>
  <si>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</si>
  <si>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</si>
  <si>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</si>
  <si>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</si>
  <si>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</si>
  <si>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</si>
  <si>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</si>
  <si>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</si>
  <si>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</si>
  <si>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</si>
  <si>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</si>
  <si>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</si>
  <si>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</si>
  <si>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</si>
  <si>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</si>
  <si>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</si>
  <si>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</si>
  <si>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</si>
  <si>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</si>
  <si>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</si>
  <si>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</si>
  <si>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</si>
  <si>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</si>
  <si>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</si>
  <si>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</si>
  <si>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</si>
  <si>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</si>
  <si>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</si>
  <si>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</si>
  <si>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</si>
  <si>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</si>
  <si>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</si>
  <si>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</si>
  <si>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</si>
  <si>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</si>
  <si>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</si>
  <si>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</si>
  <si>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</si>
  <si>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</si>
  <si>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</si>
  <si>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</si>
  <si>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</si>
  <si>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</si>
  <si>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</si>
  <si>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</si>
  <si>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</si>
  <si>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</si>
  <si>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</si>
  <si>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</si>
  <si>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</si>
  <si>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</si>
  <si>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</si>
  <si>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</si>
  <si>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</si>
  <si>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</si>
  <si>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</si>
  <si>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</si>
  <si>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</si>
  <si>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</si>
  <si>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</si>
  <si>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</si>
  <si>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</si>
  <si>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</si>
  <si>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</si>
  <si>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</si>
  <si>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</si>
  <si>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</si>
  <si>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</si>
  <si>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</si>
  <si>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</si>
  <si>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</si>
  <si>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</si>
  <si>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</si>
  <si>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</si>
  <si>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</si>
  <si>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</si>
  <si>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</si>
  <si>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</si>
  <si>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</si>
  <si>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</si>
  <si>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</si>
  <si>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</si>
  <si>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</si>
  <si>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</si>
  <si>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</si>
  <si>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</si>
  <si>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</si>
  <si>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</si>
  <si>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</si>
  <si>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</si>
  <si>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</si>
  <si>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</si>
  <si>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</si>
  <si>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</si>
  <si>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</si>
  <si>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</si>
  <si>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</si>
  <si>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</si>
  <si>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</si>
  <si>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</si>
  <si>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</si>
  <si>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</si>
  <si>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</si>
  <si>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</si>
  <si>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</si>
  <si>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</si>
  <si>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</si>
  <si>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</si>
  <si>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</si>
  <si>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</si>
  <si>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</si>
  <si>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</si>
  <si>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</si>
  <si>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</si>
  <si>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</si>
  <si>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</si>
  <si>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</si>
  <si>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</si>
  <si>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</si>
  <si>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</si>
  <si>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</si>
  <si>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</si>
  <si>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</si>
  <si>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</si>
  <si>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</si>
  <si>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</si>
  <si>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</si>
  <si>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</si>
  <si>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</si>
  <si>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</si>
  <si>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</si>
  <si>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</si>
  <si>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</si>
  <si>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</si>
  <si>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</si>
  <si>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</si>
  <si>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</si>
  <si>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</si>
  <si>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</si>
  <si>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</si>
  <si>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</si>
  <si>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</si>
  <si>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</si>
  <si>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</si>
  <si>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</si>
  <si>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</si>
  <si>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</si>
  <si>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</si>
  <si>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</si>
  <si>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</si>
  <si>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</si>
  <si>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</si>
  <si>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</si>
  <si>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</si>
  <si>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</si>
  <si>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</si>
  <si>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</si>
  <si>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</si>
  <si>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</si>
  <si>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</si>
  <si>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</si>
  <si>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</si>
  <si>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</si>
  <si>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</si>
  <si>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</si>
  <si>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</si>
  <si>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</si>
  <si>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</si>
  <si>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</si>
  <si>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</si>
  <si>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</si>
  <si>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</si>
  <si>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</si>
  <si>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</si>
  <si>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</si>
  <si>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</si>
  <si>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</si>
  <si>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</si>
  <si>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</si>
  <si>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</si>
  <si>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</si>
  <si>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</si>
  <si>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</si>
  <si>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</si>
  <si>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</si>
  <si>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</si>
  <si>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</si>
  <si>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</si>
  <si>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</si>
  <si>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</si>
  <si>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</si>
  <si>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</si>
  <si>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</si>
  <si>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</si>
  <si>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</si>
  <si>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</si>
  <si>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</si>
  <si>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</si>
  <si>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</si>
  <si>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</si>
  <si>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</si>
  <si>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</si>
  <si>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</si>
  <si>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</si>
  <si>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</si>
  <si>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</si>
  <si>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</si>
  <si>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</si>
  <si>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</si>
  <si>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</si>
  <si>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</si>
  <si>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</si>
  <si>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</si>
  <si>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</si>
  <si>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</si>
  <si>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</si>
  <si>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</si>
  <si>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</si>
  <si>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</si>
  <si>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</si>
  <si>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</si>
  <si>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</si>
  <si>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</si>
  <si>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</si>
  <si>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</si>
  <si>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</si>
  <si>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</si>
  <si>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</si>
  <si>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</si>
  <si>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</si>
  <si>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</si>
  <si>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</si>
  <si>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</si>
  <si>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</si>
  <si>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</si>
  <si>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</si>
  <si>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</si>
  <si>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</si>
  <si>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</si>
  <si>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</si>
  <si>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</si>
  <si>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</si>
  <si>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</si>
  <si>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</si>
  <si>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</si>
  <si>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</si>
  <si>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</si>
  <si>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</si>
  <si>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</si>
  <si>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</si>
  <si>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</si>
  <si>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</si>
  <si>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</si>
  <si>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</si>
  <si>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</si>
  <si>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</si>
  <si>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</si>
  <si>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</si>
  <si>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</si>
  <si>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</si>
  <si>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</si>
  <si>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</si>
  <si>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</si>
  <si>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</si>
  <si>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</si>
  <si>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</si>
  <si>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</si>
  <si>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</si>
  <si>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</si>
  <si>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</si>
  <si>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</si>
  <si>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</si>
  <si>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</si>
  <si>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</si>
  <si>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</si>
  <si>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</si>
  <si>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</si>
  <si>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</si>
  <si>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</si>
  <si>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</si>
  <si>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</si>
  <si>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</si>
  <si>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</si>
  <si>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</si>
  <si>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</si>
  <si>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</si>
  <si>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</si>
  <si>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</si>
  <si>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</si>
  <si>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</si>
  <si>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</si>
  <si>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</si>
  <si>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</si>
  <si>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</si>
  <si>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</si>
  <si>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</si>
  <si>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</si>
  <si>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</si>
  <si>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</si>
  <si>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</si>
  <si>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</si>
  <si>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</si>
  <si>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</si>
  <si>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</si>
  <si>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</si>
  <si>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</si>
  <si>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</si>
  <si>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</si>
  <si>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</si>
  <si>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</si>
  <si>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</si>
  <si>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</si>
  <si>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</si>
  <si>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</si>
  <si>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</si>
  <si>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</si>
  <si>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</si>
  <si>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</si>
  <si>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</si>
  <si>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</si>
  <si>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</si>
  <si>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</si>
  <si>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</si>
  <si>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</si>
  <si>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</si>
  <si>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</si>
  <si>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</si>
  <si>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</si>
  <si>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</si>
  <si>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</si>
  <si>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</si>
  <si>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</si>
  <si>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</si>
  <si>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</si>
  <si>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</si>
  <si>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</si>
  <si>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</si>
  <si>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</si>
  <si>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</si>
  <si>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</si>
  <si>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</si>
  <si>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</si>
  <si>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</si>
  <si>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</si>
  <si>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</si>
  <si>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</si>
  <si>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</si>
  <si>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</si>
  <si>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</si>
  <si>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</si>
  <si>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</si>
  <si>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</si>
  <si>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</si>
  <si>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</si>
  <si>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</si>
  <si>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</si>
  <si>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</si>
  <si>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</si>
  <si>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</si>
  <si>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</si>
  <si>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</si>
  <si>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</si>
  <si>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</si>
  <si>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</si>
  <si>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</si>
  <si>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</si>
  <si>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</si>
  <si>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</si>
  <si>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</si>
  <si>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</si>
  <si>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</si>
  <si>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</si>
  <si>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</si>
  <si>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</si>
  <si>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</si>
  <si>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</si>
  <si>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</si>
  <si>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</si>
  <si>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</si>
  <si>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</si>
  <si>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</si>
  <si>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</si>
  <si>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</si>
  <si>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</si>
  <si>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</si>
  <si>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</si>
  <si>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</si>
  <si>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</si>
  <si>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</si>
  <si>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</si>
  <si>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</si>
  <si>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</si>
  <si>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</si>
  <si>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</si>
  <si>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</si>
  <si>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</si>
  <si>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</si>
  <si>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</si>
  <si>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</si>
  <si>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</si>
  <si>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</si>
  <si>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</si>
  <si>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</si>
  <si>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</si>
  <si>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</si>
  <si>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</si>
  <si>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</si>
  <si>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</si>
  <si>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</si>
  <si>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</si>
  <si>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</si>
  <si>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</si>
  <si>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</si>
  <si>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</si>
  <si>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</si>
  <si>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</si>
  <si>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</si>
  <si>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</si>
  <si>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</si>
  <si>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</si>
  <si>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</si>
  <si>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</si>
  <si>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</si>
  <si>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</si>
  <si>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</si>
  <si>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</si>
  <si>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</si>
  <si>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</si>
  <si>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</si>
  <si>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</si>
  <si>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</si>
  <si>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</si>
  <si>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</si>
  <si>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</si>
  <si>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</si>
  <si>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</si>
  <si>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</si>
  <si>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</si>
  <si>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</si>
  <si>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</si>
  <si>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</si>
  <si>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</si>
  <si>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</si>
  <si>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</si>
  <si>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</si>
  <si>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</si>
  <si>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</si>
  <si>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</si>
  <si>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</si>
  <si>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</si>
  <si>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</si>
  <si>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</si>
  <si>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</si>
  <si>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</si>
  <si>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</si>
  <si>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</si>
  <si>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</si>
  <si>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</si>
  <si>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</si>
  <si>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</si>
  <si>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</si>
  <si>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</si>
  <si>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</si>
  <si>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</si>
  <si>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</si>
  <si>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</si>
  <si>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</si>
  <si>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</si>
  <si>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</si>
  <si>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</si>
  <si>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</si>
  <si>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</si>
  <si>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</si>
  <si>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</si>
  <si>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</si>
  <si>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</si>
  <si>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</si>
  <si>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</si>
  <si>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</si>
  <si>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</si>
  <si>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</si>
  <si>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</si>
  <si>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</si>
  <si>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</si>
  <si>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</si>
  <si>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</si>
  <si>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</si>
  <si>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</si>
  <si>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</si>
  <si>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</si>
  <si>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</si>
  <si>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</si>
  <si>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</si>
  <si>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</si>
  <si>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</si>
  <si>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</si>
  <si>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</si>
  <si>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</si>
  <si>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</si>
  <si>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</si>
  <si>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</si>
  <si>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</si>
  <si>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</si>
  <si>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</si>
  <si>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</si>
  <si>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</si>
  <si>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</si>
  <si>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</si>
  <si>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</si>
  <si>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</si>
  <si>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</si>
  <si>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</si>
  <si>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</si>
  <si>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</si>
  <si>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</si>
  <si>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</si>
  <si>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</si>
  <si>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</si>
  <si>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</si>
  <si>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</si>
  <si>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</si>
  <si>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</si>
  <si>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</si>
  <si>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</si>
  <si>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</si>
  <si>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</si>
  <si>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</si>
  <si>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</si>
  <si>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</si>
  <si>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</si>
  <si>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</si>
  <si>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</si>
  <si>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</si>
  <si>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</si>
  <si>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</si>
  <si>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</si>
  <si>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</si>
  <si>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</si>
  <si>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</si>
  <si>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</si>
  <si>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</si>
  <si>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</si>
  <si>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</si>
  <si>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</si>
  <si>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</si>
  <si>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</si>
  <si>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</si>
  <si>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</si>
  <si>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</si>
  <si>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</si>
  <si>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</si>
  <si>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</si>
  <si>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</si>
  <si>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</si>
  <si>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</si>
  <si>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</si>
  <si>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</si>
  <si>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</si>
  <si>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</si>
  <si>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</si>
  <si>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</si>
  <si>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</si>
  <si>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</si>
  <si>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</si>
  <si>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</si>
  <si>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</si>
  <si>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</si>
  <si>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</si>
  <si>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</si>
  <si>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</si>
  <si>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</si>
  <si>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</si>
  <si>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</si>
  <si>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</si>
  <si>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</si>
  <si>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</si>
  <si>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</si>
  <si>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</si>
  <si>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</si>
  <si>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</si>
  <si>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</si>
  <si>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</si>
  <si>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</si>
  <si>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</si>
  <si>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</si>
  <si>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</si>
  <si>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</si>
  <si>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</si>
  <si>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</si>
  <si>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</si>
  <si>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</si>
  <si>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</si>
  <si>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</si>
  <si>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</si>
  <si>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</si>
  <si>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</si>
  <si>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</si>
  <si>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</si>
  <si>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</si>
  <si>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</si>
  <si>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</si>
  <si>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</si>
  <si>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</si>
  <si>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</si>
  <si>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</si>
  <si>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</si>
  <si>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</si>
  <si>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</si>
  <si>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</si>
  <si>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</si>
  <si>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</si>
  <si>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</si>
  <si>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</si>
  <si>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</si>
  <si>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</si>
  <si>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</si>
  <si>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</si>
  <si>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</si>
  <si>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</si>
  <si>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</si>
  <si>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</si>
  <si>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</si>
  <si>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</si>
  <si>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</si>
  <si>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</si>
  <si>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</si>
  <si>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</si>
  <si>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</si>
  <si>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</si>
  <si>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</si>
  <si>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</si>
  <si>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</si>
  <si>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</si>
  <si>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</si>
  <si>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</si>
  <si>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</si>
  <si>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</si>
  <si>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</si>
  <si>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</si>
  <si>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</si>
  <si>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</si>
  <si>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</si>
  <si>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</si>
  <si>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</si>
  <si>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</si>
  <si>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</si>
  <si>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</si>
  <si>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</si>
  <si>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</si>
  <si>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</si>
  <si>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</si>
  <si>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</si>
  <si>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</si>
  <si>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</si>
  <si>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</si>
  <si>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</si>
  <si>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</si>
  <si>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</si>
  <si>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</si>
  <si>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</si>
  <si>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</si>
  <si>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</si>
  <si>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</si>
  <si>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</si>
  <si>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</si>
  <si>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</si>
  <si>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</si>
  <si>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</si>
  <si>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</si>
  <si>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</si>
  <si>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</si>
  <si>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</si>
  <si>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</si>
  <si>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</si>
  <si>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</si>
  <si>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</si>
  <si>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</si>
  <si>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</si>
  <si>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</si>
  <si>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</si>
  <si>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</si>
  <si>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</si>
  <si>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</si>
  <si>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</si>
  <si>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</si>
  <si>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</si>
  <si>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</si>
  <si>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</si>
  <si>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</si>
  <si>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</si>
  <si>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</si>
  <si>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</si>
  <si>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</si>
  <si>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</si>
  <si>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</si>
  <si>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</si>
  <si>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</si>
  <si>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</si>
  <si>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</si>
  <si>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</si>
  <si>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</si>
  <si>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</si>
  <si>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</si>
  <si>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</si>
  <si>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</si>
  <si>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</si>
  <si>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</si>
  <si>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</si>
  <si>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</si>
  <si>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</si>
  <si>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</si>
  <si>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</si>
  <si>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</si>
  <si>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</si>
  <si>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</si>
  <si>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</si>
  <si>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</si>
  <si>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</si>
  <si>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</si>
  <si>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</si>
  <si>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</si>
  <si>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</si>
  <si>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</si>
  <si>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</si>
  <si>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</si>
  <si>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</si>
  <si>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</si>
  <si>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</si>
  <si>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</si>
  <si>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</si>
  <si>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</si>
  <si>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</si>
  <si>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</si>
  <si>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</si>
  <si>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</si>
  <si>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</si>
  <si>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</si>
  <si>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</si>
  <si>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</si>
  <si>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</si>
  <si>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</si>
  <si>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</si>
  <si>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</si>
  <si>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</si>
  <si>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</si>
  <si>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</si>
  <si>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</si>
  <si>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</si>
  <si>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</si>
  <si>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</si>
  <si>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</si>
  <si>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</si>
  <si>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</si>
  <si>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</si>
  <si>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</si>
  <si>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</si>
  <si>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</si>
  <si>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</si>
  <si>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</si>
  <si>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</si>
  <si>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</si>
  <si>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</si>
  <si>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</si>
  <si>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</si>
  <si>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</si>
  <si>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</si>
  <si>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</si>
  <si>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</si>
  <si>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</si>
  <si>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</si>
  <si>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</si>
  <si>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</si>
  <si>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</si>
  <si>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</si>
  <si>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</si>
  <si>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</si>
  <si>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</si>
  <si>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</si>
  <si>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</si>
  <si>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</si>
  <si>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</si>
  <si>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</si>
  <si>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</si>
  <si>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</si>
  <si>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</si>
  <si>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</si>
  <si>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</si>
  <si>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</si>
  <si>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</si>
  <si>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</si>
  <si>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</si>
  <si>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</si>
  <si>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</si>
  <si>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</si>
  <si>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</si>
  <si>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</si>
  <si>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</si>
  <si>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</si>
  <si>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</si>
  <si>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</si>
  <si>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</si>
  <si>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</si>
  <si>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</si>
  <si>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</si>
  <si>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</si>
  <si>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</si>
  <si>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</si>
  <si>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</si>
  <si>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</si>
  <si>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</si>
  <si>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</si>
  <si>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</si>
  <si>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</si>
  <si>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</si>
  <si>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</si>
  <si>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</si>
  <si>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</si>
  <si>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</si>
  <si>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</si>
  <si>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</si>
  <si>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</si>
  <si>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</si>
  <si>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</si>
  <si>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</si>
  <si>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</si>
  <si>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</si>
  <si>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</si>
  <si>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</si>
  <si>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</si>
  <si>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</si>
  <si>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</si>
  <si>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</si>
  <si>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</si>
  <si>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</si>
  <si>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</si>
  <si>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</si>
  <si>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</si>
  <si>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</si>
  <si>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</si>
  <si>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</si>
  <si>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</si>
  <si>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</si>
  <si>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</si>
  <si>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</si>
  <si>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</si>
  <si>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</si>
  <si>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</si>
  <si>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</si>
  <si>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</si>
  <si>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</si>
  <si>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</si>
  <si>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</si>
  <si>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</si>
  <si>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</si>
  <si>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</si>
  <si>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</si>
  <si>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</si>
  <si>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</si>
  <si>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</si>
  <si>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</si>
  <si>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</si>
  <si>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</si>
  <si>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</si>
  <si>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</si>
  <si>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</si>
  <si>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</si>
  <si>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</si>
  <si>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</si>
  <si>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</si>
  <si>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</si>
  <si>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</si>
  <si>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</si>
  <si>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</si>
  <si>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</si>
  <si>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</si>
  <si>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</si>
  <si>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</si>
  <si>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</si>
  <si>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</si>
  <si>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</si>
  <si>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</si>
  <si>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</si>
  <si>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</si>
  <si>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</si>
  <si>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</si>
  <si>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</si>
  <si>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</si>
  <si>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</si>
  <si>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</si>
  <si>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</si>
  <si>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</si>
  <si>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</si>
  <si>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</si>
  <si>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</si>
  <si>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</si>
  <si>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</si>
  <si>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</si>
  <si>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</si>
  <si>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</si>
  <si>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</si>
  <si>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</si>
  <si>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</si>
  <si>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</si>
  <si>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</si>
  <si>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</si>
  <si>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</si>
  <si>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</si>
  <si>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</si>
  <si>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</si>
  <si>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</si>
  <si>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</si>
  <si>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</si>
  <si>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</si>
  <si>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</si>
  <si>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</si>
  <si>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</si>
  <si>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</si>
  <si>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</si>
  <si>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</si>
  <si>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</si>
  <si>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</si>
  <si>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</si>
  <si>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</si>
  <si>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</si>
  <si>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</si>
  <si>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</si>
  <si>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</si>
  <si>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</si>
  <si>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</si>
  <si>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</si>
  <si>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</si>
  <si>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</si>
  <si>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</si>
  <si>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</si>
  <si>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</si>
  <si>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</si>
  <si>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</si>
  <si>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</si>
  <si>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</si>
  <si>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</si>
  <si>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</si>
  <si>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</si>
  <si>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</si>
  <si>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</si>
  <si>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</si>
  <si>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</si>
  <si>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</si>
  <si>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</si>
  <si>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</si>
  <si>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</si>
  <si>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</si>
  <si>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</si>
  <si>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</si>
  <si>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</si>
  <si>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</si>
  <si>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</si>
  <si>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</si>
  <si>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</si>
  <si>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</si>
  <si>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</si>
  <si>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</si>
  <si>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</si>
  <si>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</si>
  <si>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</si>
  <si>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</si>
  <si>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</si>
  <si>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</si>
  <si>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</si>
  <si>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</si>
  <si>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</si>
  <si>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</si>
  <si>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</si>
  <si>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</si>
  <si>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</si>
  <si>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</si>
  <si>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</si>
  <si>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</si>
  <si>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</si>
  <si>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</si>
  <si>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</si>
  <si>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</si>
  <si>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</si>
  <si>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</si>
  <si>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</si>
  <si>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</si>
  <si>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</si>
  <si>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</si>
  <si>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</si>
  <si>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</si>
  <si>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</si>
  <si>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</si>
  <si>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</si>
  <si>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</si>
  <si>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</si>
  <si>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</si>
  <si>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</si>
  <si>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</si>
  <si>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</si>
  <si>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</si>
  <si>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</si>
  <si>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</si>
  <si>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</si>
  <si>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</si>
  <si>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</si>
  <si>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</si>
  <si>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</si>
  <si>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</si>
  <si>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</si>
  <si>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</si>
  <si>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</si>
  <si>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</si>
  <si>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</si>
  <si>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</si>
  <si>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</si>
  <si>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</si>
  <si>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</si>
  <si>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</si>
  <si>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</si>
  <si>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</si>
  <si>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</si>
  <si>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</si>
  <si>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</si>
  <si>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</si>
  <si>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</si>
  <si>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</si>
  <si>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</si>
  <si>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</si>
  <si>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</si>
  <si>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</si>
  <si>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</si>
  <si>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</si>
  <si>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</si>
  <si>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</si>
  <si>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</si>
  <si>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</si>
  <si>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</si>
  <si>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</si>
  <si>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</si>
  <si>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</si>
  <si>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</si>
  <si>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</si>
  <si>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</si>
  <si>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</si>
  <si>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</si>
  <si>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</si>
  <si>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</si>
  <si>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</si>
  <si>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</si>
  <si>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</si>
  <si>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</si>
  <si>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</si>
  <si>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</si>
  <si>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</si>
  <si>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</si>
  <si>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</si>
  <si>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</si>
  <si>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</si>
  <si>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</si>
  <si>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</si>
  <si>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</si>
  <si>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</si>
  <si>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</si>
  <si>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</si>
  <si>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</si>
  <si>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</si>
  <si>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</si>
  <si>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</si>
  <si>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</si>
  <si>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</si>
  <si>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</si>
  <si>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</si>
  <si>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</si>
  <si>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</si>
  <si>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</si>
  <si>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</si>
  <si>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</si>
  <si>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</si>
  <si>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</si>
  <si>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</si>
  <si>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</si>
  <si>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</si>
  <si>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</si>
  <si>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</si>
  <si>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</si>
  <si>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</si>
  <si>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</si>
  <si>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</si>
  <si>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</si>
  <si>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</si>
  <si>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</si>
  <si>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</si>
  <si>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</si>
  <si>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</si>
  <si>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</si>
  <si>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</si>
  <si>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</si>
  <si>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</si>
  <si>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</si>
  <si>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</si>
  <si>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</si>
  <si>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</si>
  <si>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</si>
  <si>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</si>
  <si>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</si>
  <si>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</si>
  <si>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</si>
  <si>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</si>
  <si>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</si>
  <si>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</si>
  <si>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</si>
  <si>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</si>
  <si>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</si>
  <si>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</si>
  <si>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</si>
  <si>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</si>
  <si>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</si>
  <si>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</si>
  <si>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</si>
  <si>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</si>
  <si>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</si>
  <si>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</si>
  <si>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</si>
  <si>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</si>
  <si>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</si>
  <si>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</si>
  <si>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</si>
  <si>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</si>
  <si>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</si>
  <si>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</si>
  <si>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</si>
  <si>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</si>
  <si>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</si>
  <si>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</si>
  <si>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</si>
  <si>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</si>
  <si>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</si>
  <si>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</si>
  <si>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</si>
  <si>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</si>
  <si>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</si>
  <si>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</si>
  <si>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</si>
  <si>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</si>
  <si>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</si>
  <si>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</si>
  <si>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</si>
  <si>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</si>
  <si>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</si>
  <si>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</si>
  <si>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</si>
  <si>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</si>
  <si>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</si>
  <si>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</si>
  <si>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</si>
  <si>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</si>
  <si>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</si>
  <si>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</si>
  <si>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</si>
  <si>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</si>
  <si>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</si>
  <si>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</si>
  <si>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</si>
  <si>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</si>
  <si>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</si>
  <si>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</si>
  <si>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</si>
  <si>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</si>
  <si>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</si>
  <si>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</si>
  <si>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</si>
  <si>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</si>
  <si>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</si>
  <si>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</si>
  <si>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</si>
  <si>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</si>
  <si>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</si>
  <si>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</si>
  <si>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</si>
  <si>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</si>
  <si>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</si>
  <si>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</si>
  <si>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</si>
  <si>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</si>
  <si>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</si>
  <si>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</si>
  <si>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</si>
  <si>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</si>
  <si>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</si>
  <si>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</si>
  <si>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</si>
  <si>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</si>
  <si>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</si>
  <si>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</si>
  <si>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</si>
  <si>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</si>
  <si>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</si>
  <si>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</si>
  <si>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</si>
  <si>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</si>
  <si>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</si>
  <si>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</si>
  <si>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</si>
  <si>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</si>
  <si>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</si>
  <si>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</si>
  <si>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</si>
  <si>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</si>
  <si>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</si>
  <si>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</si>
  <si>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</si>
  <si>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</si>
  <si>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</si>
  <si>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</si>
  <si>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</si>
  <si>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</si>
  <si>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</si>
  <si>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</si>
  <si>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</si>
  <si>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</si>
  <si>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</si>
  <si>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</si>
  <si>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</si>
  <si>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</si>
  <si>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</si>
  <si>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</si>
  <si>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</si>
  <si>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</si>
  <si>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</si>
  <si>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</si>
  <si>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</si>
  <si>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</si>
  <si>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</si>
  <si>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</si>
  <si>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</si>
  <si>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</si>
  <si>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</si>
  <si>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</si>
  <si>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</si>
  <si>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</si>
  <si>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</si>
  <si>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</si>
  <si>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</si>
  <si>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</si>
  <si>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</si>
  <si>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</si>
  <si>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</si>
  <si>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</si>
  <si>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</si>
  <si>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</si>
  <si>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</si>
  <si>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</si>
  <si>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</si>
  <si>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</si>
  <si>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</si>
  <si>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</si>
  <si>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</si>
  <si>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</si>
  <si>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</si>
  <si>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</si>
  <si>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</si>
  <si>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</si>
  <si>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</si>
  <si>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</si>
  <si>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</si>
  <si>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</si>
  <si>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</si>
  <si>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</si>
  <si>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</si>
  <si>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</si>
  <si>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</si>
  <si>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</si>
  <si>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</si>
  <si>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</si>
  <si>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</si>
  <si>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</si>
  <si>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</si>
  <si>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</si>
  <si>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</si>
  <si>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</si>
  <si>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</si>
  <si>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</si>
  <si>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</si>
  <si>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</si>
  <si>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</si>
  <si>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</si>
  <si>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</si>
  <si>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</si>
  <si>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</si>
  <si>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</si>
  <si>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</si>
  <si>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</si>
  <si>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</si>
  <si>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</si>
  <si>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</si>
  <si>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</si>
  <si>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</si>
  <si>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</si>
  <si>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</si>
  <si>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</si>
  <si>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</si>
  <si>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</si>
  <si>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</si>
  <si>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</si>
  <si>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</si>
  <si>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</si>
  <si>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</si>
  <si>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</si>
  <si>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</si>
  <si>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</si>
  <si>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</si>
  <si>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</si>
  <si>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</si>
  <si>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</si>
  <si>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</si>
  <si>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</si>
  <si>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</si>
  <si>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</si>
  <si>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</si>
  <si>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</si>
  <si>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</si>
  <si>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</si>
  <si>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</si>
  <si>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</si>
  <si>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</si>
  <si>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</si>
  <si>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</si>
  <si>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</si>
  <si>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</si>
  <si>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</si>
  <si>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</si>
  <si>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</si>
  <si>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</si>
  <si>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</si>
  <si>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</si>
  <si>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</si>
  <si>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</si>
  <si>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</si>
  <si>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</si>
  <si>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</si>
  <si>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</si>
  <si>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</si>
  <si>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</si>
  <si>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</si>
  <si>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</si>
  <si>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</si>
  <si>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</si>
  <si>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</si>
  <si>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</si>
  <si>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</si>
  <si>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</si>
  <si>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</si>
  <si>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</si>
  <si>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</si>
  <si>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</si>
  <si>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</si>
  <si>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</si>
  <si>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</si>
  <si>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</si>
  <si>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</si>
  <si>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</si>
  <si>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</si>
  <si>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</si>
  <si>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</si>
  <si>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</si>
  <si>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</si>
  <si>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</si>
  <si>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</si>
  <si>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</si>
  <si>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</si>
  <si>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</si>
  <si>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</si>
  <si>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</si>
  <si>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</si>
  <si>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</si>
  <si>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</si>
  <si>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</si>
  <si>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</si>
  <si>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</si>
  <si>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</si>
  <si>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</si>
  <si>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</si>
  <si>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</si>
  <si>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</si>
  <si>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</si>
  <si>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</si>
  <si>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</si>
  <si>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</si>
  <si>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</si>
  <si>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</si>
  <si>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</si>
  <si>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</si>
  <si>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</si>
  <si>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</si>
  <si>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</si>
  <si>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</si>
  <si>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</si>
  <si>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</si>
  <si>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</si>
  <si>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</si>
  <si>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</si>
  <si>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</si>
  <si>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</si>
  <si>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</si>
  <si>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</si>
  <si>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</si>
  <si>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</si>
  <si>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</si>
  <si>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</si>
  <si>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</si>
  <si>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</si>
  <si>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</si>
  <si>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</si>
  <si>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</si>
  <si>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</si>
  <si>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</si>
  <si>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</si>
  <si>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</si>
  <si>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</si>
  <si>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</si>
  <si>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</si>
  <si>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</si>
  <si>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</si>
  <si>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</si>
  <si>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</si>
  <si>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</si>
  <si>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</si>
  <si>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</si>
  <si>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</si>
  <si>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</si>
  <si>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</si>
  <si>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</si>
  <si>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</si>
  <si>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</si>
  <si>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</si>
  <si>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</si>
  <si>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</si>
  <si>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</si>
  <si>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</si>
  <si>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</si>
  <si>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</si>
  <si>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</si>
  <si>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</si>
  <si>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</si>
  <si>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</si>
  <si>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</si>
  <si>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</si>
  <si>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</si>
  <si>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</si>
  <si>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</si>
  <si>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</si>
  <si>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</si>
  <si>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</si>
  <si>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</si>
  <si>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</si>
  <si>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</si>
  <si>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</si>
  <si>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</si>
  <si>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</si>
  <si>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</si>
  <si>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</si>
  <si>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</si>
  <si>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</si>
  <si>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</si>
  <si>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</si>
  <si>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</si>
  <si>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</si>
  <si>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</si>
  <si>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</si>
  <si>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</si>
  <si>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</si>
  <si>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</si>
  <si>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</si>
  <si>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</si>
  <si>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</si>
  <si>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</si>
  <si>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</si>
  <si>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</si>
  <si>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</si>
  <si>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</si>
  <si>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</si>
  <si>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</si>
  <si>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</si>
  <si>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</si>
  <si>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</si>
  <si>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</si>
  <si>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</si>
  <si>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</si>
  <si>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</si>
  <si>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</si>
  <si>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</si>
  <si>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</si>
  <si>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</si>
  <si>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</si>
  <si>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</si>
  <si>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</si>
  <si>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</si>
  <si>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</si>
  <si>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</si>
  <si>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</si>
  <si>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</si>
  <si>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</si>
  <si>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</si>
  <si>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</si>
  <si>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</si>
  <si>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</si>
  <si>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</si>
  <si>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</si>
  <si>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</si>
  <si>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</si>
  <si>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</si>
  <si>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</si>
  <si>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</si>
  <si>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</si>
  <si>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</si>
  <si>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</si>
  <si>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</si>
  <si>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</si>
  <si>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</si>
  <si>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</si>
  <si>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</si>
  <si>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</si>
  <si>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</si>
  <si>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</si>
  <si>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</si>
  <si>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</si>
  <si>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</si>
  <si>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</si>
  <si>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</si>
  <si>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</si>
  <si>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</si>
  <si>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</si>
  <si>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</si>
  <si>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</si>
  <si>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</si>
  <si>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</si>
  <si>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</si>
  <si>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</si>
  <si>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</si>
  <si>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</si>
  <si>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</si>
  <si>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</si>
  <si>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</si>
  <si>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</si>
  <si>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</si>
  <si>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</si>
  <si>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</si>
  <si>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</si>
  <si>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</si>
  <si>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</si>
  <si>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</si>
  <si>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</si>
  <si>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</si>
  <si>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</si>
  <si>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</si>
  <si>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</si>
  <si>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</si>
  <si>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</si>
  <si>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</si>
  <si>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</si>
  <si>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</si>
  <si>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</si>
  <si>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</si>
  <si>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</si>
  <si>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</si>
  <si>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</si>
  <si>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</si>
  <si>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</si>
  <si>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</si>
  <si>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</si>
  <si>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</si>
  <si>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</si>
  <si>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</si>
  <si>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</si>
  <si>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</si>
  <si>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</si>
  <si>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</si>
  <si>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</si>
  <si>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</si>
  <si>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</si>
  <si>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</si>
  <si>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</si>
  <si>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</si>
  <si>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</si>
  <si>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</si>
  <si>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</si>
  <si>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</si>
  <si>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</si>
  <si>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</si>
  <si>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</si>
  <si>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</si>
  <si>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</si>
  <si>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</si>
  <si>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</si>
  <si>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</si>
  <si>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</si>
  <si>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</si>
  <si>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</si>
  <si>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</si>
  <si>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</si>
  <si>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</si>
  <si>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</si>
  <si>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</si>
  <si>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</si>
  <si>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</si>
  <si>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</si>
  <si>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</si>
  <si>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</si>
  <si>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</si>
  <si>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</si>
  <si>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</si>
  <si>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</si>
  <si>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</si>
  <si>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</si>
  <si>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</si>
  <si>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</si>
  <si>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</si>
  <si>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</si>
  <si>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</si>
  <si>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</si>
  <si>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</si>
  <si>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</si>
  <si>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</si>
  <si>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</si>
  <si>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</si>
  <si>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</si>
  <si>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</si>
  <si>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</si>
  <si>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</si>
  <si>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</si>
  <si>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</si>
  <si>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</si>
  <si>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</si>
  <si>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</si>
  <si>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</si>
  <si>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</si>
  <si>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</si>
  <si>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</si>
  <si>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</si>
  <si>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</si>
  <si>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</si>
  <si>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</si>
  <si>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</si>
  <si>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</si>
  <si>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</si>
  <si>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</si>
  <si>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</si>
  <si>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</si>
  <si>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</si>
  <si>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</si>
  <si>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</si>
  <si>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</si>
  <si>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</si>
  <si>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</si>
  <si>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</si>
  <si>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</si>
  <si>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</si>
  <si>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</si>
  <si>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</si>
  <si>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</si>
  <si>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</si>
  <si>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</si>
  <si>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</si>
  <si>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</si>
  <si>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</si>
  <si>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</si>
  <si>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</si>
  <si>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</si>
  <si>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</si>
  <si>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</si>
  <si>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</si>
  <si>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</si>
  <si>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</si>
  <si>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</si>
  <si>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</si>
  <si>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</si>
  <si>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</si>
  <si>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</si>
  <si>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</si>
  <si>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</si>
  <si>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</si>
  <si>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</si>
  <si>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</si>
  <si>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</si>
  <si>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</si>
  <si>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</si>
  <si>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</si>
  <si>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</si>
  <si>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</si>
  <si>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</si>
  <si>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</si>
  <si>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</si>
  <si>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</si>
  <si>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</si>
  <si>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</si>
  <si>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</si>
  <si>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</si>
  <si>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</si>
  <si>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</si>
  <si>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</si>
  <si>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</si>
  <si>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</si>
  <si>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</si>
  <si>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</si>
  <si>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</si>
  <si>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</si>
  <si>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</si>
  <si>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</si>
  <si>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</si>
  <si>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</si>
  <si>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</si>
  <si>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</si>
  <si>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</si>
  <si>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</si>
  <si>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</si>
  <si>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</si>
  <si>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</si>
  <si>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</si>
  <si>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</si>
  <si>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</si>
  <si>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</si>
  <si>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</si>
  <si>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</si>
  <si>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</si>
  <si>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</si>
  <si>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</si>
  <si>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</si>
  <si>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</si>
  <si>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</si>
  <si>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</si>
  <si>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</si>
  <si>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</si>
  <si>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</si>
  <si>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</si>
  <si>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</si>
  <si>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</si>
  <si>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</si>
  <si>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</si>
  <si>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</si>
  <si>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</si>
  <si>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</si>
  <si>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</si>
  <si>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</si>
  <si>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</si>
  <si>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</si>
  <si>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</si>
  <si>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</si>
  <si>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</si>
  <si>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</si>
  <si>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</si>
  <si>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</si>
  <si>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</si>
  <si>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</si>
  <si>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</si>
  <si>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</si>
  <si>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</si>
  <si>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</si>
  <si>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</si>
  <si>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</si>
  <si>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</si>
  <si>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</si>
  <si>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</si>
  <si>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</si>
  <si>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</si>
  <si>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</si>
  <si>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</si>
  <si>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</si>
  <si>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</si>
  <si>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</si>
  <si>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</si>
  <si>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</si>
  <si>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</si>
  <si>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</si>
  <si>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</si>
  <si>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</si>
  <si>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</si>
  <si>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</si>
  <si>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</si>
  <si>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</si>
  <si>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</si>
  <si>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</si>
  <si>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</si>
  <si>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</si>
  <si>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</si>
  <si>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</si>
  <si>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</si>
  <si>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</si>
  <si>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</si>
  <si>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</si>
  <si>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</si>
  <si>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</si>
  <si>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</si>
  <si>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</si>
  <si>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</si>
  <si>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</si>
  <si>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</si>
  <si>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</si>
  <si>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</si>
  <si>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</si>
  <si>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</si>
  <si>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</si>
  <si>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</si>
  <si>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</si>
  <si>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</si>
  <si>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</si>
  <si>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</si>
  <si>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</si>
  <si>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</si>
  <si>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</si>
  <si>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</si>
  <si>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</si>
  <si>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</si>
  <si>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</si>
  <si>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</si>
  <si>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</si>
  <si>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</si>
  <si>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</si>
  <si>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</si>
  <si>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</si>
  <si>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</si>
  <si>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</si>
  <si>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</si>
  <si>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</si>
  <si>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</si>
  <si>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</si>
  <si>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</si>
  <si>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</si>
  <si>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</si>
  <si>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</si>
  <si>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</si>
  <si>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</si>
  <si>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</si>
  <si>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</si>
  <si>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</si>
  <si>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</si>
  <si>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</si>
  <si>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</si>
  <si>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</si>
  <si>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</si>
  <si>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</si>
  <si>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</si>
  <si>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</si>
  <si>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</si>
  <si>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</si>
  <si>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</si>
  <si>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</si>
  <si>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</si>
  <si>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</si>
  <si>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</si>
  <si>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</si>
  <si>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</si>
  <si>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</si>
  <si>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</si>
  <si>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</si>
  <si>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</si>
  <si>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</si>
  <si>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</si>
  <si>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</si>
  <si>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</si>
  <si>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</si>
  <si>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</si>
  <si>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</si>
  <si>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</si>
  <si>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</si>
  <si>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</si>
  <si>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</si>
  <si>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</si>
  <si>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</si>
  <si>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</si>
  <si>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</si>
  <si>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</si>
  <si>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</si>
  <si>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</si>
  <si>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</si>
  <si>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</si>
  <si>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</si>
  <si>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</si>
  <si>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</si>
  <si>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</si>
  <si>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</si>
  <si>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</si>
  <si>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</si>
  <si>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</si>
  <si>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</si>
  <si>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</si>
  <si>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</si>
  <si>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</si>
  <si>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</si>
  <si>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</si>
  <si>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</si>
  <si>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</si>
  <si>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</si>
  <si>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</si>
  <si>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</si>
  <si>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</si>
  <si>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</si>
  <si>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</si>
  <si>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</si>
  <si>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</si>
  <si>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</si>
  <si>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</si>
  <si>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</si>
  <si>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</si>
  <si>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</si>
  <si>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</si>
  <si>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</si>
  <si>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</si>
  <si>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</si>
  <si>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</si>
  <si>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</si>
  <si>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</si>
  <si>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</si>
  <si>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</si>
  <si>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</si>
  <si>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</si>
  <si>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</si>
  <si>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</si>
  <si>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</si>
  <si>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</si>
  <si>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</si>
  <si>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</si>
  <si>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</si>
  <si>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</si>
  <si>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</si>
  <si>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</si>
  <si>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</si>
  <si>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</si>
  <si>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</si>
  <si>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</si>
  <si>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</si>
  <si>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</si>
  <si>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</si>
  <si>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</si>
  <si>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</si>
  <si>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</si>
  <si>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</si>
  <si>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</si>
  <si>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</si>
  <si>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</si>
  <si>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</si>
  <si>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</si>
  <si>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</si>
  <si>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</si>
  <si>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</si>
  <si>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</si>
  <si>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</si>
  <si>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</si>
  <si>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</si>
  <si>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</si>
  <si>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</si>
  <si>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</si>
  <si>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</si>
  <si>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</si>
  <si>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</si>
  <si>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</si>
  <si>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</si>
  <si>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</si>
  <si>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</si>
  <si>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</si>
  <si>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</si>
  <si>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</si>
  <si>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</si>
  <si>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</si>
  <si>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</si>
  <si>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</si>
  <si>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</si>
  <si>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</si>
  <si>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</si>
  <si>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</si>
  <si>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</si>
  <si>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</si>
  <si>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</si>
  <si>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</si>
  <si>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</si>
  <si>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</si>
  <si>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</si>
  <si>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</si>
  <si>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</si>
  <si>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</si>
  <si>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</si>
  <si>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</si>
  <si>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</si>
  <si>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</si>
  <si>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</si>
  <si>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</si>
  <si>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</si>
  <si>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</si>
  <si>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</si>
  <si>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</si>
  <si>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</si>
  <si>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</si>
  <si>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</si>
  <si>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</si>
  <si>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</si>
  <si>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</si>
  <si>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</si>
  <si>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</si>
  <si>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</si>
  <si>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</si>
  <si>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</si>
  <si>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</si>
  <si>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</si>
  <si>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</si>
  <si>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</si>
  <si>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</si>
  <si>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</si>
  <si>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</si>
  <si>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</si>
  <si>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</si>
  <si>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</si>
  <si>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</si>
  <si>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</si>
  <si>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</si>
  <si>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</si>
  <si>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</si>
  <si>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</si>
  <si>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</si>
  <si>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</si>
  <si>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</si>
  <si>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</si>
  <si>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</si>
  <si>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</si>
  <si>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</si>
  <si>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</si>
  <si>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</si>
  <si>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</si>
  <si>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</si>
  <si>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</si>
  <si>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</si>
  <si>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</si>
  <si>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</si>
  <si>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</si>
  <si>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</si>
  <si>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</si>
  <si>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</si>
  <si>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</si>
  <si>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</si>
  <si>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</si>
  <si>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</si>
  <si>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</si>
  <si>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</si>
  <si>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</si>
  <si>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</si>
  <si>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</si>
  <si>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</si>
  <si>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</si>
  <si>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</si>
  <si>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</si>
  <si>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</si>
  <si>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</si>
  <si>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</si>
  <si>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</si>
  <si>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</si>
  <si>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</si>
  <si>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</si>
  <si>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</si>
  <si>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</si>
  <si>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</si>
  <si>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</si>
  <si>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</si>
  <si>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</si>
  <si>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</si>
  <si>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</si>
  <si>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</si>
  <si>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</si>
  <si>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</si>
  <si>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</si>
  <si>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</si>
  <si>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</si>
  <si>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</si>
  <si>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</si>
  <si>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</si>
  <si>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</si>
  <si>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</si>
  <si>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</si>
  <si>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</si>
  <si>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</si>
  <si>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</si>
  <si>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</si>
  <si>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</si>
  <si>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</si>
  <si>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</si>
  <si>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</si>
  <si>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</si>
  <si>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</si>
  <si>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</si>
  <si>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</si>
  <si>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</si>
  <si>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</si>
  <si>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</si>
  <si>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</si>
  <si>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</si>
  <si>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</si>
  <si>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</si>
  <si>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</si>
  <si>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</si>
  <si>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</si>
  <si>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</si>
  <si>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</si>
  <si>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</si>
  <si>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</si>
  <si>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</si>
  <si>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</si>
  <si>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</si>
  <si>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</si>
  <si>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</si>
  <si>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</si>
  <si>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</si>
  <si>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</si>
  <si>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</si>
  <si>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</si>
  <si>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</si>
  <si>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</si>
  <si>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</si>
  <si>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</si>
  <si>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</si>
  <si>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</si>
  <si>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</si>
  <si>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</si>
  <si>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</si>
  <si>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</si>
  <si>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</si>
  <si>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</si>
  <si>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</si>
  <si>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</si>
  <si>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</si>
  <si>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</si>
  <si>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</si>
  <si>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</si>
  <si>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</si>
  <si>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</si>
  <si>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</si>
  <si>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</si>
  <si>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</si>
  <si>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</si>
  <si>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</si>
  <si>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</si>
  <si>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</si>
  <si>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</si>
  <si>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</si>
  <si>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</si>
  <si>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</si>
  <si>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</si>
  <si>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</si>
  <si>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</si>
  <si>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</si>
  <si>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</si>
  <si>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</si>
  <si>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</si>
  <si>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</si>
  <si>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</si>
  <si>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</si>
  <si>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</si>
  <si>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</si>
  <si>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</si>
  <si>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</si>
  <si>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</si>
  <si>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</si>
  <si>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</si>
  <si>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</si>
  <si>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</si>
  <si>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</si>
  <si>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</si>
  <si>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</si>
  <si>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</si>
  <si>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</si>
  <si>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</si>
  <si>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</si>
  <si>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</si>
  <si>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</si>
  <si>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</si>
  <si>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</si>
  <si>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</si>
  <si>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</si>
  <si>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</si>
  <si>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</si>
  <si>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</si>
  <si>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</si>
  <si>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</si>
  <si>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</si>
  <si>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</si>
  <si>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</si>
  <si>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</si>
  <si>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</si>
  <si>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</si>
  <si>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</si>
  <si>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</si>
  <si>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</si>
  <si>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</si>
  <si>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</si>
  <si>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</si>
  <si>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</si>
  <si>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</si>
  <si>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</si>
  <si>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</si>
  <si>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</si>
  <si>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</si>
  <si>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</si>
  <si>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</si>
  <si>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</si>
  <si>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</si>
  <si>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</si>
  <si>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</si>
  <si>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</si>
  <si>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</si>
  <si>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</si>
  <si>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</si>
  <si>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</si>
  <si>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</si>
  <si>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</si>
  <si>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</si>
  <si>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</si>
  <si>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</si>
  <si>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</si>
  <si>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</si>
  <si>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</si>
  <si>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</si>
  <si>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</si>
  <si>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</si>
  <si>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</si>
  <si>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</si>
  <si>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</si>
  <si>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</si>
  <si>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</si>
  <si>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</si>
  <si>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</si>
  <si>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</si>
  <si>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</si>
  <si>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</si>
  <si>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</si>
  <si>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</si>
  <si>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</si>
  <si>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</si>
  <si>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</si>
  <si>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</si>
  <si>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</si>
  <si>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</si>
  <si>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</si>
  <si>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</si>
  <si>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</si>
  <si>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</si>
  <si>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</si>
  <si>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</si>
  <si>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</si>
  <si>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</si>
  <si>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</si>
  <si>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</si>
  <si>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</si>
  <si>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</si>
  <si>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</si>
  <si>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</si>
  <si>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</si>
  <si>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</si>
  <si>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</si>
  <si>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</si>
  <si>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</si>
  <si>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</si>
  <si>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</si>
  <si>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</si>
  <si>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</si>
  <si>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</si>
  <si>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</si>
  <si>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</si>
  <si>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</si>
  <si>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</si>
  <si>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</si>
  <si>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</si>
  <si>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</si>
  <si>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</si>
  <si>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</si>
  <si>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</si>
  <si>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</si>
  <si>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</si>
  <si>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</si>
  <si>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</si>
  <si>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</si>
  <si>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</si>
  <si>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</si>
  <si>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</si>
  <si>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</si>
  <si>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</si>
  <si>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</si>
  <si>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</si>
  <si>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</si>
  <si>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</si>
  <si>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</si>
  <si>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</si>
  <si>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</si>
  <si>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</si>
  <si>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</si>
  <si>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</si>
  <si>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</si>
  <si>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</si>
  <si>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</si>
  <si>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</si>
  <si>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</si>
  <si>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</si>
  <si>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</si>
  <si>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</si>
  <si>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</si>
  <si>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</si>
  <si>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</si>
  <si>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</si>
  <si>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</si>
  <si>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</si>
  <si>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</si>
  <si>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</si>
  <si>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</si>
  <si>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</si>
  <si>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</si>
  <si>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</si>
  <si>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</si>
  <si>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</si>
  <si>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</si>
  <si>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</si>
  <si>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</si>
  <si>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</si>
  <si>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</si>
  <si>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</si>
  <si>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</si>
  <si>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</si>
  <si>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</si>
  <si>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</si>
  <si>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</si>
  <si>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</si>
  <si>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</si>
  <si>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</si>
  <si>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</si>
  <si>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</si>
  <si>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</si>
  <si>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</si>
  <si>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</si>
  <si>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</si>
  <si>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</si>
  <si>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</si>
  <si>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</si>
  <si>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</si>
  <si>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</si>
  <si>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</si>
  <si>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</si>
  <si>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</si>
  <si>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</si>
  <si>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</si>
  <si>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</si>
  <si>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</si>
  <si>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</si>
  <si>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</si>
  <si>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</si>
  <si>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</si>
  <si>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</si>
  <si>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</si>
  <si>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</si>
  <si>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</si>
  <si>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</si>
  <si>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</si>
  <si>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</si>
  <si>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</si>
  <si>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</si>
  <si>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</si>
  <si>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</si>
  <si>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</si>
  <si>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</si>
  <si>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</si>
  <si>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</si>
  <si>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</si>
  <si>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</si>
  <si>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</si>
  <si>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</si>
  <si>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</si>
  <si>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</si>
  <si>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</si>
  <si>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</si>
  <si>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</si>
  <si>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</si>
  <si>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</si>
  <si>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</si>
  <si>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</si>
  <si>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</si>
  <si>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</si>
  <si>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</si>
  <si>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</si>
  <si>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</si>
  <si>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</si>
  <si>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</si>
  <si>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</si>
  <si>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</si>
  <si>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</si>
  <si>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</si>
  <si>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</si>
  <si>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</si>
  <si>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</si>
  <si>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</si>
  <si>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</si>
  <si>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</si>
  <si>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</si>
  <si>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</si>
  <si>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</si>
  <si>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</si>
  <si>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</si>
  <si>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</si>
  <si>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</si>
  <si>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</si>
  <si>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</si>
  <si>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</si>
  <si>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</si>
  <si>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</si>
  <si>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</si>
  <si>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</si>
  <si>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</si>
  <si>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</si>
  <si>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</si>
  <si>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</si>
  <si>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</si>
  <si>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</si>
  <si>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</si>
  <si>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</si>
  <si>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</si>
  <si>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</si>
  <si>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</si>
  <si>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</si>
  <si>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</si>
  <si>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</si>
  <si>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</si>
  <si>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</si>
  <si>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</si>
  <si>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</si>
  <si>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</si>
  <si>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</si>
  <si>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</si>
  <si>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</si>
  <si>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</si>
  <si>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</si>
  <si>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</si>
  <si>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</si>
  <si>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</si>
  <si>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</si>
  <si>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</si>
  <si>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</si>
  <si>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</si>
  <si>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</si>
  <si>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</si>
  <si>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</si>
  <si>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</si>
  <si>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</si>
  <si>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</si>
  <si>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</si>
  <si>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</si>
  <si>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</si>
  <si>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</si>
  <si>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</si>
  <si>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</si>
  <si>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</si>
  <si>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</si>
  <si>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</si>
  <si>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</si>
  <si>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</si>
  <si>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</si>
  <si>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</si>
  <si>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</si>
  <si>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</si>
  <si>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</si>
  <si>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</si>
  <si>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</si>
  <si>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</si>
  <si>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</si>
  <si>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</si>
  <si>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</si>
  <si>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</si>
  <si>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</si>
  <si>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</si>
  <si>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</si>
  <si>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</si>
  <si>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</si>
  <si>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</si>
  <si>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</si>
  <si>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</si>
  <si>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</si>
  <si>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</si>
  <si>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</si>
  <si>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</si>
  <si>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</si>
  <si>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</si>
  <si>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</si>
  <si>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</si>
  <si>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</si>
  <si>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</si>
  <si>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</si>
  <si>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</si>
  <si>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</si>
  <si>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</si>
  <si>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</si>
  <si>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</si>
  <si>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</si>
  <si>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</si>
  <si>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</si>
  <si>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</si>
  <si>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</si>
  <si>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</si>
  <si>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</si>
  <si>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</si>
  <si>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</si>
  <si>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</si>
  <si>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</si>
  <si>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</si>
  <si>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</si>
  <si>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</si>
  <si>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</si>
  <si>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</si>
  <si>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</si>
  <si>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</si>
  <si>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</si>
  <si>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</si>
  <si>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</si>
  <si>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</si>
  <si>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</si>
  <si>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</si>
  <si>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</si>
  <si>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</si>
  <si>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</si>
  <si>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</si>
  <si>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</si>
  <si>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</si>
  <si>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</si>
  <si>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</si>
  <si>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</si>
  <si>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</si>
  <si>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</si>
  <si>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</si>
  <si>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</si>
  <si>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</si>
  <si>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</si>
  <si>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</si>
  <si>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</si>
  <si>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</si>
  <si>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</si>
  <si>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</si>
  <si>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</si>
  <si>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</si>
  <si>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</si>
  <si>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</si>
  <si>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</si>
  <si>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</si>
  <si>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</si>
  <si>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</si>
  <si>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</si>
  <si>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</si>
  <si>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</si>
  <si>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</si>
  <si>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</si>
  <si>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</si>
  <si>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</si>
  <si>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</si>
  <si>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</si>
  <si>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</si>
  <si>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</si>
  <si>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</si>
  <si>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</si>
  <si>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</si>
  <si>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</si>
  <si>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</si>
  <si>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</si>
  <si>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</si>
  <si>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</si>
  <si>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</si>
  <si>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</si>
  <si>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</si>
  <si>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</si>
  <si>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</si>
  <si>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</si>
  <si>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</si>
  <si>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</si>
  <si>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</si>
  <si>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</si>
  <si>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</si>
  <si>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</si>
  <si>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</si>
  <si>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</si>
  <si>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</si>
  <si>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</si>
  <si>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</si>
  <si>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</si>
  <si>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</si>
  <si>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</si>
  <si>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</si>
  <si>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</si>
  <si>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</si>
  <si>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</si>
  <si>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</si>
  <si>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</si>
  <si>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</si>
  <si>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</si>
  <si>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</si>
  <si>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</si>
  <si>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</si>
  <si>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</si>
  <si>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</si>
  <si>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</si>
  <si>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</si>
  <si>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</si>
  <si>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</si>
  <si>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</si>
  <si>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</si>
  <si>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</si>
  <si>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</si>
  <si>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</si>
  <si>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</si>
  <si>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</si>
  <si>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</si>
  <si>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</si>
  <si>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</si>
  <si>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</si>
  <si>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</si>
  <si>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</si>
  <si>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</si>
  <si>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</si>
  <si>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</si>
  <si>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</si>
  <si>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</si>
  <si>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</si>
  <si>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</si>
  <si>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</si>
  <si>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</si>
  <si>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</si>
  <si>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</si>
  <si>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</si>
  <si>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</si>
  <si>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</si>
  <si>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</si>
  <si>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</si>
  <si>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</si>
  <si>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</si>
  <si>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</si>
  <si>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</si>
  <si>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</si>
  <si>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</si>
  <si>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</si>
  <si>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</si>
  <si>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</si>
  <si>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</si>
  <si>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</si>
  <si>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</si>
  <si>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</si>
  <si>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</si>
  <si>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</si>
  <si>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</si>
  <si>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</si>
  <si>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</si>
  <si>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</si>
  <si>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</si>
  <si>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</si>
  <si>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</si>
  <si>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</si>
  <si>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</si>
  <si>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</si>
  <si>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</si>
  <si>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</si>
  <si>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</si>
  <si>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</si>
  <si>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</si>
  <si>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</si>
  <si>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</si>
  <si>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</si>
  <si>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</si>
  <si>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</si>
  <si>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</si>
  <si>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</si>
  <si>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</si>
  <si>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</si>
  <si>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</si>
  <si>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</si>
  <si>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</si>
  <si>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</si>
  <si>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</si>
  <si>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</si>
  <si>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</si>
  <si>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</si>
  <si>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</si>
  <si>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</si>
  <si>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</si>
  <si>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</si>
  <si>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</si>
  <si>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</si>
  <si>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</si>
  <si>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</si>
  <si>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</si>
  <si>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</si>
  <si>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</si>
  <si>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</si>
  <si>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</si>
  <si>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</si>
  <si>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</si>
  <si>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</si>
  <si>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</si>
  <si>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</si>
  <si>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</si>
  <si>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</si>
  <si>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</si>
  <si>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</si>
  <si>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</si>
  <si>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</si>
  <si>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</si>
  <si>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</si>
  <si>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</si>
  <si>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</si>
  <si>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</si>
  <si>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</si>
  <si>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</si>
  <si>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</si>
  <si>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</si>
  <si>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</si>
  <si>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</si>
  <si>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</si>
  <si>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</si>
  <si>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</si>
  <si>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</si>
  <si>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</si>
  <si>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</si>
  <si>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</si>
  <si>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</si>
  <si>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</si>
  <si>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</si>
  <si>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</si>
  <si>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</si>
  <si>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</si>
  <si>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</si>
  <si>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</si>
  <si>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</si>
  <si>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</si>
  <si>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</si>
  <si>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</si>
  <si>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</si>
  <si>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</si>
  <si>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</si>
  <si>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</si>
  <si>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</si>
  <si>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</si>
  <si>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</si>
  <si>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</si>
  <si>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</si>
  <si>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</si>
  <si>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</si>
  <si>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</si>
  <si>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</si>
  <si>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</si>
  <si>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</si>
  <si>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</si>
  <si>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</si>
  <si>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</si>
  <si>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</si>
  <si>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</si>
  <si>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</si>
  <si>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</si>
  <si>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</si>
  <si>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</si>
  <si>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</si>
  <si>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</si>
  <si>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</si>
  <si>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</si>
  <si>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</si>
  <si>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</si>
  <si>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</si>
  <si>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</si>
  <si>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</si>
  <si>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</si>
  <si>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</si>
  <si>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</si>
  <si>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</si>
  <si>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</si>
  <si>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</si>
  <si>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</si>
  <si>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</si>
  <si>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</si>
  <si>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</si>
  <si>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</si>
  <si>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</si>
  <si>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</si>
  <si>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</si>
  <si>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</si>
  <si>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</si>
  <si>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</si>
  <si>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</si>
  <si>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</si>
  <si>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</si>
  <si>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</si>
  <si>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</si>
  <si>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</si>
  <si>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</si>
  <si>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</si>
  <si>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</si>
  <si>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</si>
  <si>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</si>
  <si>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</si>
  <si>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</si>
  <si>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</si>
  <si>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</si>
  <si>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</si>
  <si>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</si>
  <si>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</si>
  <si>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</si>
  <si>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</si>
  <si>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</si>
  <si>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</si>
  <si>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</si>
  <si>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</si>
  <si>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</si>
  <si>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</si>
  <si>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</si>
  <si>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</si>
  <si>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</si>
  <si>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</si>
  <si>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</si>
  <si>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</si>
  <si>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</si>
  <si>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</si>
  <si>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</si>
  <si>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</si>
  <si>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</si>
  <si>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</si>
  <si>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</si>
  <si>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</si>
  <si>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</si>
  <si>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</si>
  <si>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</si>
  <si>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</si>
  <si>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</si>
  <si>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</si>
  <si>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</si>
  <si>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</si>
  <si>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</si>
  <si>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</si>
  <si>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</si>
  <si>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</si>
  <si>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</si>
  <si>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</si>
  <si>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</si>
  <si>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</si>
  <si>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</si>
  <si>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</si>
  <si>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</si>
  <si>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</si>
  <si>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</si>
  <si>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</si>
  <si>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</si>
  <si>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</si>
  <si>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</si>
  <si>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</si>
  <si>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</si>
  <si>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</si>
  <si>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</si>
  <si>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</si>
  <si>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</si>
  <si>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</si>
  <si>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</si>
  <si>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</si>
  <si>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</si>
  <si>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</si>
  <si>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</si>
  <si>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</si>
  <si>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</si>
  <si>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</si>
  <si>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</si>
  <si>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</si>
  <si>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</si>
  <si>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</si>
  <si>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</si>
  <si>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</si>
  <si>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</si>
  <si>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</si>
  <si>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</si>
  <si>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</si>
  <si>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</si>
  <si>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</si>
  <si>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</si>
  <si>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</si>
  <si>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</si>
  <si>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</si>
  <si>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</si>
  <si>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</si>
  <si>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</si>
  <si>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</si>
  <si>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</si>
  <si>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</si>
  <si>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</si>
  <si>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</si>
  <si>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</si>
  <si>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</si>
  <si>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</si>
  <si>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</si>
  <si>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</si>
  <si>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</si>
  <si>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</si>
  <si>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</si>
  <si>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</si>
  <si>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</si>
  <si>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</si>
  <si>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</si>
  <si>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</si>
  <si>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</si>
  <si>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</si>
  <si>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</si>
  <si>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</si>
  <si>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</si>
  <si>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</si>
  <si>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</si>
  <si>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</si>
  <si>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</si>
  <si>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</si>
  <si>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</si>
  <si>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</si>
  <si>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</si>
  <si>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</si>
  <si>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</si>
  <si>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</si>
  <si>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</si>
  <si>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</si>
  <si>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</si>
  <si>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</si>
  <si>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</si>
  <si>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</si>
  <si>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</si>
  <si>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</si>
  <si>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</si>
  <si>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</si>
  <si>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</si>
  <si>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</si>
  <si>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</si>
  <si>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</si>
  <si>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</si>
  <si>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</si>
  <si>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</si>
  <si>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</si>
  <si>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</si>
  <si>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</si>
  <si>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</si>
  <si>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</si>
  <si>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</si>
  <si>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</si>
  <si>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</si>
  <si>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</si>
  <si>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</si>
  <si>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</si>
  <si>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</si>
  <si>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</si>
  <si>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</si>
  <si>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</si>
  <si>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</si>
  <si>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</si>
  <si>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</si>
  <si>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</si>
  <si>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</si>
  <si>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</si>
  <si>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</si>
  <si>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</si>
  <si>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</si>
  <si>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</si>
  <si>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</si>
  <si>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</si>
  <si>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</si>
  <si>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</si>
  <si>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</si>
  <si>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</si>
  <si>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</si>
  <si>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</si>
  <si>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</si>
  <si>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</si>
  <si>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</si>
  <si>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</si>
  <si>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</si>
  <si>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</si>
  <si>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</si>
  <si>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</si>
  <si>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</si>
  <si>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</si>
  <si>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</si>
  <si>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</si>
  <si>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</si>
  <si>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</si>
  <si>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</si>
  <si>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</si>
  <si>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</si>
  <si>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</si>
  <si>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</si>
  <si>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</si>
  <si>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</si>
  <si>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</si>
  <si>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</si>
  <si>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</si>
  <si>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</si>
  <si>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</si>
  <si>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</si>
  <si>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</si>
  <si>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</si>
  <si>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</si>
  <si>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</si>
  <si>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</si>
  <si>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</si>
  <si>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</si>
  <si>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</si>
  <si>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</si>
  <si>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</si>
  <si>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</si>
  <si>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</si>
  <si>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</si>
  <si>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</si>
  <si>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</si>
  <si>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</si>
  <si>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</si>
  <si>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</si>
  <si>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</si>
  <si>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</si>
  <si>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</si>
  <si>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</si>
  <si>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</si>
  <si>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</si>
  <si>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</si>
  <si>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</si>
  <si>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</si>
  <si>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</si>
  <si>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</si>
  <si>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</si>
  <si>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</si>
  <si>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</si>
  <si>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</si>
  <si>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</si>
  <si>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</si>
  <si>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</si>
  <si>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</si>
  <si>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</si>
  <si>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</si>
  <si>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</si>
  <si>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</si>
  <si>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</si>
  <si>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</si>
  <si>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</si>
  <si>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</si>
  <si>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</si>
  <si>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</si>
  <si>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</si>
  <si>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</si>
  <si>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</si>
  <si>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</si>
  <si>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</si>
  <si>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</si>
  <si>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</si>
  <si>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</si>
  <si>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</si>
  <si>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</si>
  <si>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</si>
  <si>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</si>
  <si>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</si>
  <si>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</si>
  <si>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</si>
  <si>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</si>
  <si>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</si>
  <si>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</si>
  <si>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</si>
  <si>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</si>
  <si>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</si>
  <si>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</si>
  <si>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</si>
  <si>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</si>
  <si>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</si>
  <si>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</si>
  <si>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</si>
  <si>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</si>
  <si>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</si>
  <si>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</si>
  <si>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</si>
  <si>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</si>
  <si>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</si>
  <si>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</si>
  <si>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</si>
  <si>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</si>
  <si>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</si>
  <si>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</si>
  <si>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</si>
  <si>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</si>
  <si>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</si>
  <si>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</si>
  <si>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</si>
  <si>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</si>
  <si>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</si>
  <si>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</si>
  <si>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</si>
  <si>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</si>
  <si>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</si>
  <si>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</si>
  <si>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</si>
  <si>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</si>
  <si>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</si>
  <si>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</si>
  <si>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</si>
  <si>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</si>
  <si>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</si>
  <si>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</si>
  <si>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</si>
  <si>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</si>
  <si>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</si>
  <si>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</si>
  <si>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</si>
  <si>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</si>
  <si>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</si>
  <si>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</si>
  <si>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</si>
  <si>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</si>
  <si>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</si>
  <si>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</si>
  <si>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</si>
  <si>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</si>
  <si>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</si>
  <si>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</si>
  <si>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</si>
  <si>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</si>
  <si>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</si>
  <si>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</si>
  <si>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</si>
  <si>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</si>
  <si>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</si>
  <si>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</si>
  <si>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</si>
  <si>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</si>
  <si>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</si>
  <si>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</si>
  <si>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</si>
  <si>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</si>
  <si>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</si>
  <si>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</si>
  <si>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</si>
  <si>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</si>
  <si>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</si>
  <si>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</si>
  <si>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</si>
  <si>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</si>
  <si>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</si>
  <si>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</si>
  <si>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</si>
  <si>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</si>
  <si>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</si>
  <si>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</si>
  <si>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</si>
  <si>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</si>
  <si>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</si>
  <si>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</si>
  <si>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</si>
  <si>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</si>
  <si>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</si>
  <si>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</si>
  <si>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</si>
  <si>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</si>
  <si>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</si>
  <si>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</si>
  <si>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</si>
  <si>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</si>
  <si>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</si>
  <si>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</si>
  <si>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</si>
  <si>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</si>
  <si>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</si>
  <si>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</si>
  <si>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</si>
  <si>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</si>
  <si>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</si>
  <si>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</si>
  <si>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</si>
  <si>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</si>
  <si>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</si>
  <si>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</si>
  <si>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</si>
  <si>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</si>
  <si>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</si>
  <si>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</si>
  <si>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</si>
  <si>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</si>
  <si>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</si>
  <si>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</si>
  <si>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</si>
  <si>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</si>
  <si>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</si>
  <si>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</si>
  <si>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</si>
  <si>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</si>
  <si>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</si>
  <si>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</si>
  <si>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</si>
  <si>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</si>
  <si>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</si>
  <si>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</si>
  <si>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</si>
  <si>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</si>
  <si>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</si>
  <si>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</si>
  <si>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</si>
  <si>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</si>
  <si>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</si>
  <si>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</si>
  <si>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</si>
  <si>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</si>
  <si>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</si>
  <si>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</si>
  <si>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</si>
  <si>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</si>
  <si>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</si>
  <si>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</si>
  <si>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</si>
  <si>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</si>
  <si>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</si>
  <si>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</si>
  <si>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</si>
  <si>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</si>
  <si>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</si>
  <si>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</si>
  <si>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</si>
  <si>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</si>
  <si>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</si>
  <si>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</si>
  <si>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</si>
  <si>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</si>
  <si>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</si>
  <si>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</si>
  <si>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</si>
  <si>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</si>
  <si>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</si>
  <si>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</si>
  <si>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</si>
  <si>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</si>
  <si>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</si>
  <si>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</si>
  <si>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</si>
  <si>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</si>
  <si>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</si>
  <si>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</si>
  <si>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</si>
  <si>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</si>
  <si>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</si>
  <si>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</si>
  <si>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</si>
  <si>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</si>
  <si>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</si>
  <si>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</si>
  <si>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</si>
  <si>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</si>
  <si>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</si>
  <si>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</si>
  <si>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</si>
  <si>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</si>
  <si>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</si>
  <si>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</si>
  <si>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</si>
  <si>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</si>
  <si>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</si>
  <si>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</si>
  <si>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</si>
  <si>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</si>
  <si>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</si>
  <si>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</si>
  <si>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</si>
  <si>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</si>
  <si>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</si>
  <si>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</si>
  <si>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</si>
  <si>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</si>
  <si>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</si>
  <si>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</si>
  <si>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</si>
  <si>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</si>
  <si>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</si>
  <si>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</si>
  <si>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</si>
  <si>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</si>
  <si>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</si>
  <si>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</si>
  <si>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</si>
  <si>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</si>
  <si>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</si>
  <si>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</si>
  <si>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</si>
  <si>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</si>
  <si>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</si>
  <si>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</si>
  <si>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</si>
  <si>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</si>
  <si>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</si>
  <si>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</si>
  <si>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</si>
  <si>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</si>
  <si>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</si>
  <si>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</si>
  <si>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</si>
  <si>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</si>
  <si>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</si>
  <si>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</si>
  <si>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</si>
  <si>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</si>
  <si>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</si>
  <si>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</si>
  <si>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</si>
  <si>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</si>
  <si>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</si>
  <si>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</si>
  <si>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</si>
  <si>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</si>
  <si>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</si>
  <si>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</si>
  <si>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</si>
  <si>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</si>
  <si>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</si>
  <si>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</si>
  <si>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</si>
  <si>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</si>
  <si>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</si>
  <si>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</si>
  <si>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</si>
  <si>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</si>
  <si>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</si>
  <si>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</si>
  <si>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</si>
  <si>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</si>
  <si>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</si>
  <si>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</si>
  <si>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</si>
  <si>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</si>
  <si>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</si>
  <si>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</si>
  <si>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</si>
  <si>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</si>
  <si>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</si>
  <si>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</si>
  <si>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</si>
  <si>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</si>
  <si>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</si>
  <si>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</si>
  <si>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</si>
  <si>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</si>
  <si>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</si>
  <si>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</si>
  <si>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</si>
  <si>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</si>
  <si>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</si>
  <si>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</si>
  <si>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</si>
  <si>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</si>
  <si>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</si>
  <si>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</si>
  <si>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</si>
  <si>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</si>
  <si>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</si>
  <si>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</si>
  <si>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</si>
  <si>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</si>
  <si>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</si>
  <si>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</si>
  <si>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</si>
  <si>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</si>
  <si>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</si>
  <si>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</si>
  <si>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</si>
  <si>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</si>
  <si>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</si>
  <si>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</si>
  <si>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</si>
  <si>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</si>
  <si>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</si>
  <si>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</si>
  <si>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</si>
  <si>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</si>
  <si>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</si>
  <si>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</si>
  <si>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</si>
  <si>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</si>
  <si>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</si>
  <si>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</si>
  <si>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</si>
  <si>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</si>
  <si>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</si>
  <si>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</si>
  <si>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</si>
  <si>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</si>
  <si>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</si>
  <si>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</si>
  <si>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</si>
  <si>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</si>
  <si>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</si>
  <si>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</si>
  <si>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</si>
  <si>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</si>
  <si>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</si>
  <si>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</si>
  <si>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</si>
  <si>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</si>
  <si>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</si>
  <si>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</si>
  <si>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</si>
  <si>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</si>
  <si>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</si>
  <si>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</si>
  <si>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</si>
  <si>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</si>
  <si>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</si>
  <si>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</si>
  <si>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</si>
  <si>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</si>
  <si>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</si>
  <si>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</si>
  <si>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</si>
  <si>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</si>
  <si>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</si>
  <si>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</si>
  <si>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</si>
  <si>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</si>
  <si>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</si>
  <si>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</si>
  <si>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</si>
  <si>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</si>
  <si>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</si>
  <si>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</si>
  <si>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</si>
  <si>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</si>
  <si>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</si>
  <si>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</si>
  <si>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</si>
  <si>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</si>
  <si>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</si>
  <si>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</si>
  <si>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</si>
  <si>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</si>
  <si>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</si>
  <si>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</si>
  <si>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</si>
  <si>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</si>
  <si>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</si>
  <si>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</si>
  <si>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</si>
  <si>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</si>
  <si>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</si>
  <si>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</si>
  <si>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</si>
  <si>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</si>
  <si>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</si>
  <si>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</si>
  <si>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</si>
  <si>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</si>
  <si>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</si>
  <si>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</si>
  <si>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</si>
  <si>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</si>
  <si>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</si>
  <si>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</si>
  <si>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</si>
  <si>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</si>
  <si>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</si>
  <si>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</si>
  <si>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</si>
  <si>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</si>
  <si>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</si>
  <si>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</si>
  <si>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</si>
  <si>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</si>
  <si>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</si>
  <si>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</si>
  <si>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</si>
  <si>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</si>
  <si>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</si>
  <si>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</si>
  <si>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</si>
  <si>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</si>
  <si>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</si>
  <si>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</si>
  <si>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</si>
  <si>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</si>
  <si>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</si>
  <si>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</si>
  <si>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</si>
  <si>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</si>
  <si>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</si>
  <si>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</si>
  <si>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</si>
  <si>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</si>
  <si>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</si>
  <si>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</si>
  <si>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</si>
  <si>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</si>
  <si>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</si>
  <si>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</si>
  <si>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</si>
  <si>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</si>
  <si>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</si>
  <si>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</si>
  <si>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</si>
  <si>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</si>
  <si>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</si>
  <si>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</si>
  <si>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</si>
  <si>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</si>
  <si>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</si>
  <si>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</si>
  <si>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</si>
  <si>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</si>
  <si>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</si>
  <si>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</si>
  <si>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</si>
  <si>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</si>
  <si>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</si>
  <si>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</si>
  <si>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</si>
  <si>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</si>
  <si>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</si>
  <si>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</si>
  <si>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</si>
  <si>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</si>
  <si>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</si>
  <si>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</si>
  <si>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</si>
  <si>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</si>
  <si>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</si>
  <si>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</si>
  <si>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</si>
  <si>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</si>
  <si>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</si>
  <si>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</si>
  <si>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</si>
  <si>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</si>
  <si>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</si>
  <si>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</si>
  <si>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</si>
  <si>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</si>
  <si>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</si>
  <si>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</si>
  <si>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</si>
  <si>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</si>
  <si>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</si>
  <si>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</si>
  <si>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</si>
  <si>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</si>
  <si>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</si>
  <si>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</si>
  <si>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</si>
  <si>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</si>
  <si>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</si>
  <si>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</si>
  <si>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</si>
  <si>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</si>
  <si>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</si>
  <si>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</si>
  <si>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</si>
  <si>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</si>
  <si>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</si>
  <si>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</si>
  <si>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</si>
  <si>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</si>
  <si>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</si>
  <si>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</si>
  <si>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</si>
  <si>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</si>
  <si>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</si>
  <si>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</si>
  <si>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</si>
  <si>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</si>
  <si>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</si>
  <si>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</si>
  <si>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</si>
  <si>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</si>
  <si>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</si>
  <si>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</si>
  <si>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</si>
  <si>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</si>
  <si>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</si>
  <si>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</si>
  <si>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</si>
  <si>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</si>
  <si>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</si>
  <si>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</si>
  <si>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</si>
  <si>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</si>
  <si>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</si>
  <si>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</si>
  <si>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</si>
  <si>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</si>
  <si>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</si>
  <si>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</si>
  <si>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</si>
  <si>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</si>
  <si>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</si>
  <si>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</si>
  <si>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</si>
  <si>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</si>
  <si>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</si>
  <si>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</si>
  <si>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</si>
  <si>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</si>
  <si>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</si>
  <si>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</si>
  <si>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</si>
  <si>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</si>
  <si>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</si>
  <si>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</si>
  <si>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</si>
  <si>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</si>
  <si>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</si>
  <si>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</si>
  <si>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</si>
  <si>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</si>
  <si>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</si>
  <si>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</si>
  <si>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</si>
  <si>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</si>
  <si>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</si>
  <si>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</si>
  <si>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</si>
  <si>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</si>
  <si>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</si>
  <si>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</si>
  <si>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</si>
  <si>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</si>
  <si>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</si>
  <si>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</si>
  <si>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</si>
  <si>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</si>
  <si>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</si>
  <si>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</si>
  <si>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</si>
  <si>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</si>
  <si>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</si>
  <si>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</si>
  <si>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</si>
  <si>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</si>
  <si>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</si>
  <si>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</si>
  <si>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</si>
  <si>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</si>
  <si>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</si>
  <si>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</si>
  <si>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</si>
  <si>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</si>
  <si>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</si>
  <si>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</si>
  <si>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</si>
  <si>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</si>
  <si>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</si>
  <si>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</si>
  <si>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</si>
  <si>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</si>
  <si>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</si>
  <si>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</si>
  <si>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</si>
  <si>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</si>
  <si>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</si>
  <si>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</si>
  <si>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</si>
  <si>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</si>
  <si>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</si>
  <si>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</si>
  <si>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</si>
  <si>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</si>
  <si>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</si>
  <si>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</si>
  <si>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</si>
  <si>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</si>
  <si>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</si>
  <si>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</si>
  <si>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</si>
  <si>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</si>
  <si>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</si>
  <si>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</si>
  <si>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</si>
  <si>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</si>
  <si>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</si>
  <si>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</si>
  <si>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</si>
  <si>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</si>
  <si>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</si>
  <si>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</si>
  <si>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</si>
  <si>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</si>
  <si>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</si>
  <si>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</si>
  <si>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</si>
  <si>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</si>
  <si>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</si>
  <si>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</si>
  <si>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</si>
  <si>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</si>
  <si>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</si>
  <si>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</si>
  <si>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</si>
  <si>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</si>
  <si>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</si>
  <si>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</si>
  <si>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</si>
  <si>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</si>
  <si>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</si>
  <si>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</si>
  <si>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</si>
  <si>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</si>
  <si>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</si>
  <si>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</si>
  <si>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</si>
  <si>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</si>
  <si>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</si>
  <si>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</si>
  <si>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</si>
  <si>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</si>
  <si>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</si>
  <si>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</si>
  <si>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</si>
  <si>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</si>
  <si>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</si>
  <si>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</si>
  <si>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</si>
  <si>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</si>
  <si>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</si>
  <si>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</si>
  <si>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</si>
  <si>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</si>
  <si>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</si>
  <si>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</si>
  <si>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</si>
  <si>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</si>
  <si>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</si>
  <si>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</si>
  <si>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</si>
  <si>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</si>
  <si>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</si>
  <si>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</si>
  <si>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</si>
  <si>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</si>
  <si>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</si>
  <si>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</si>
  <si>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</si>
  <si>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</si>
  <si>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</si>
  <si>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</si>
  <si>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</si>
  <si>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</si>
  <si>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</si>
  <si>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</si>
  <si>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</si>
  <si>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</si>
  <si>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</si>
  <si>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</si>
  <si>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</si>
  <si>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</si>
  <si>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</si>
  <si>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</si>
  <si>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</si>
  <si>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</si>
  <si>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</si>
  <si>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</si>
  <si>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</si>
  <si>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</si>
  <si>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</si>
  <si>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</si>
  <si>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</si>
  <si>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</si>
  <si>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</si>
  <si>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</si>
  <si>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</si>
  <si>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</si>
  <si>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</si>
  <si>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</si>
  <si>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</si>
  <si>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</si>
  <si>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</si>
  <si>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</si>
  <si>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</si>
  <si>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</si>
  <si>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</si>
  <si>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</si>
  <si>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</si>
  <si>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</si>
  <si>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</si>
  <si>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</si>
  <si>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</si>
  <si>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</si>
  <si>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</si>
  <si>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</si>
  <si>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</si>
  <si>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</si>
  <si>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</si>
  <si>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</si>
  <si>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</si>
  <si>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</si>
  <si>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</si>
  <si>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</si>
  <si>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</si>
  <si>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</si>
  <si>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</si>
  <si>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</si>
  <si>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</si>
  <si>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</si>
  <si>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</si>
  <si>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</si>
  <si>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</si>
  <si>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</si>
  <si>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</si>
  <si>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</si>
  <si>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</si>
  <si>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</si>
  <si>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</si>
  <si>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</si>
  <si>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</si>
  <si>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</si>
  <si>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</si>
  <si>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</si>
  <si>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</si>
  <si>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</si>
  <si>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</si>
  <si>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</si>
  <si>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</si>
  <si>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</si>
  <si>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</si>
  <si>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</si>
  <si>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</si>
  <si>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</si>
  <si>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</si>
  <si>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</si>
  <si>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</si>
  <si>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</si>
  <si>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</si>
  <si>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</si>
  <si>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</si>
  <si>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</si>
  <si>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</si>
  <si>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</si>
  <si>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</si>
  <si>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</si>
  <si>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</si>
  <si>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</si>
  <si>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</si>
  <si>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</si>
  <si>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</si>
  <si>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</si>
  <si>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</si>
  <si>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</si>
  <si>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</si>
  <si>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</si>
  <si>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</si>
  <si>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</si>
  <si>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</si>
  <si>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</si>
  <si>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</si>
  <si>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</si>
  <si>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</si>
  <si>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</si>
  <si>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</si>
  <si>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</si>
  <si>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</si>
  <si>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</si>
  <si>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</si>
  <si>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</si>
  <si>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</si>
  <si>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</si>
  <si>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</si>
  <si>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</si>
  <si>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</si>
  <si>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</si>
  <si>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</si>
  <si>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</si>
  <si>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</si>
  <si>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</si>
  <si>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</si>
  <si>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</si>
  <si>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</si>
  <si>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</si>
  <si>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</si>
  <si>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</si>
  <si>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</si>
  <si>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</si>
  <si>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</si>
  <si>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</si>
  <si>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</si>
  <si>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</si>
  <si>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</si>
  <si>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</si>
  <si>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</si>
  <si>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</si>
  <si>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</si>
  <si>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</si>
  <si>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</si>
  <si>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</si>
  <si>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</si>
  <si>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</si>
  <si>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</si>
  <si>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</si>
  <si>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</si>
  <si>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</si>
  <si>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</si>
  <si>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</si>
  <si>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</si>
  <si>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</si>
  <si>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</si>
  <si>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</si>
  <si>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</si>
  <si>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</si>
  <si>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</si>
  <si>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</si>
  <si>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</si>
  <si>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</si>
  <si>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</si>
  <si>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</si>
  <si>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</si>
  <si>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</si>
  <si>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</si>
  <si>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</si>
  <si>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</si>
  <si>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</si>
  <si>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</si>
  <si>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</si>
  <si>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</si>
  <si>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</si>
  <si>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</si>
  <si>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</si>
  <si>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</si>
  <si>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</si>
  <si>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</si>
  <si>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</si>
  <si>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</si>
  <si>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</si>
  <si>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</si>
  <si>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</si>
  <si>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</si>
  <si>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</si>
  <si>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</si>
  <si>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</si>
  <si>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</si>
  <si>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</si>
  <si>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</si>
  <si>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</si>
  <si>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</si>
  <si>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</si>
  <si>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</si>
  <si>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</si>
  <si>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</si>
  <si>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</si>
  <si>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</si>
  <si>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</si>
  <si>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</si>
  <si>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</si>
  <si>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</si>
  <si>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</si>
  <si>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</si>
  <si>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</si>
  <si>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</si>
  <si>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</si>
  <si>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</si>
  <si>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</si>
  <si>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</si>
  <si>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</si>
  <si>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</si>
  <si>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</si>
  <si>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</si>
  <si>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</si>
  <si>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</si>
  <si>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</si>
  <si>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</si>
  <si>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</si>
  <si>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</si>
  <si>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</si>
  <si>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</si>
  <si>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</si>
  <si>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</si>
  <si>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</si>
  <si>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</si>
  <si>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</si>
  <si>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</si>
  <si>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</si>
  <si>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</si>
  <si>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</si>
  <si>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</si>
  <si>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</si>
  <si>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</si>
  <si>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</si>
  <si>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</si>
  <si>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</si>
  <si>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</si>
  <si>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</si>
  <si>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</si>
  <si>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</si>
  <si>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</si>
  <si>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</si>
  <si>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</si>
  <si>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</si>
  <si>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</si>
  <si>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</si>
  <si>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</si>
  <si>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</si>
  <si>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</si>
  <si>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</si>
  <si>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</si>
  <si>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</si>
  <si>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</si>
  <si>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</si>
  <si>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</si>
  <si>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</si>
  <si>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</si>
  <si>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</si>
  <si>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</si>
  <si>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</si>
  <si>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</si>
  <si>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</si>
  <si>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</si>
  <si>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</si>
  <si>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</si>
  <si>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</si>
  <si>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</si>
  <si>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</si>
  <si>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</si>
  <si>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</si>
  <si>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</si>
  <si>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</si>
  <si>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</si>
  <si>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</si>
  <si>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</si>
  <si>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</si>
  <si>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</si>
  <si>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</si>
  <si>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</si>
  <si>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</si>
  <si>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</si>
  <si>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</si>
  <si>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</si>
  <si>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</si>
  <si>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</si>
  <si>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</si>
  <si>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</si>
  <si>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</si>
  <si>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</si>
  <si>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</si>
  <si>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</si>
  <si>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</si>
  <si>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</si>
  <si>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</si>
  <si>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</si>
  <si>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</si>
  <si>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</si>
  <si>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</si>
  <si>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</si>
  <si>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</si>
  <si>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</si>
  <si>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</si>
  <si>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</si>
  <si>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</si>
  <si>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</si>
  <si>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</si>
  <si>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</si>
  <si>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</si>
  <si>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</si>
  <si>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</si>
  <si>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</si>
  <si>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</si>
  <si>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</si>
  <si>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</si>
  <si>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</si>
  <si>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</si>
  <si>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</si>
  <si>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</si>
  <si>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</si>
  <si>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</si>
  <si>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</si>
  <si>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</si>
  <si>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</si>
  <si>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</si>
  <si>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</si>
  <si>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</si>
  <si>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</si>
  <si>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</si>
  <si>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</si>
  <si>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</si>
  <si>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</si>
  <si>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</si>
  <si>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</si>
  <si>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</si>
  <si>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</si>
  <si>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</si>
  <si>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</si>
  <si>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</si>
  <si>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</si>
  <si>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</si>
  <si>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</si>
  <si>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</si>
  <si>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</si>
  <si>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</si>
  <si>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</si>
  <si>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</si>
  <si>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</si>
  <si>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</si>
  <si>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</si>
  <si>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</si>
  <si>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</si>
  <si>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</si>
  <si>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</si>
  <si>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</si>
  <si>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</si>
  <si>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</si>
  <si>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</si>
  <si>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</si>
  <si>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</si>
  <si>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</si>
  <si>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</si>
  <si>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</si>
  <si>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</si>
  <si>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</si>
  <si>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</si>
  <si>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</si>
  <si>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</si>
  <si>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</si>
  <si>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</si>
  <si>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</si>
  <si>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</si>
  <si>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</si>
  <si>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</si>
  <si>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</si>
  <si>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</si>
  <si>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</si>
  <si>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</si>
  <si>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</si>
  <si>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</si>
  <si>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</si>
  <si>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</si>
  <si>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</si>
  <si>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</si>
  <si>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</si>
  <si>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</si>
  <si>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</si>
  <si>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</si>
  <si>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</si>
  <si>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</si>
  <si>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</si>
  <si>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</si>
  <si>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</si>
  <si>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</si>
  <si>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</si>
  <si>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</si>
  <si>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</si>
  <si>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</si>
  <si>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</si>
  <si>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</si>
  <si>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</si>
  <si>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</si>
  <si>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</si>
  <si>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</si>
  <si>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</si>
  <si>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</si>
  <si>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</si>
  <si>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</si>
  <si>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</si>
  <si>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</si>
  <si>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</si>
  <si>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</si>
  <si>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</si>
  <si>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</si>
  <si>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</si>
  <si>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</si>
  <si>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</si>
  <si>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</si>
  <si>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</si>
  <si>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</si>
  <si>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</si>
  <si>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</si>
  <si>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</si>
  <si>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</si>
  <si>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</si>
  <si>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</si>
  <si>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</si>
  <si>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</si>
  <si>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</si>
  <si>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</si>
  <si>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</si>
  <si>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</si>
  <si>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</si>
  <si>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</si>
  <si>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</si>
  <si>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</si>
  <si>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</si>
  <si>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</si>
  <si>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</si>
  <si>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</si>
  <si>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</si>
  <si>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</si>
  <si>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</si>
  <si>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</si>
  <si>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</si>
  <si>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</si>
  <si>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</si>
  <si>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</si>
  <si>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</si>
  <si>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</si>
  <si>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</si>
  <si>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</si>
  <si>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</si>
  <si>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</si>
  <si>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</si>
  <si>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</si>
  <si>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</si>
  <si>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</si>
  <si>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</si>
  <si>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</si>
  <si>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</si>
  <si>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</si>
  <si>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</si>
  <si>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</si>
  <si>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</si>
  <si>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</si>
  <si>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</si>
  <si>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</si>
  <si>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</si>
  <si>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</si>
  <si>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</si>
  <si>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</si>
  <si>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</si>
  <si>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</si>
  <si>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</si>
  <si>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</si>
  <si>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</si>
  <si>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</si>
  <si>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</si>
  <si>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</si>
  <si>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</si>
  <si>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</si>
  <si>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</si>
  <si>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</si>
  <si>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</si>
  <si>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</si>
  <si>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</si>
  <si>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</si>
  <si>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</si>
  <si>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</si>
  <si>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</si>
  <si>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</si>
  <si>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</si>
  <si>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</si>
  <si>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</si>
  <si>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</si>
  <si>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</si>
  <si>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</si>
  <si>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</si>
  <si>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</si>
  <si>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</si>
  <si>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</si>
  <si>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</si>
  <si>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</si>
  <si>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</si>
  <si>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</si>
  <si>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</si>
  <si>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</si>
  <si>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</si>
  <si>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</si>
  <si>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</si>
  <si>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</si>
  <si>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</si>
  <si>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</si>
  <si>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</si>
  <si>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</si>
  <si>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</si>
  <si>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</si>
  <si>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</si>
  <si>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</si>
  <si>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</si>
  <si>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</si>
  <si>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</si>
  <si>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</si>
  <si>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</si>
  <si>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</si>
  <si>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</si>
  <si>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</si>
  <si>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</si>
  <si>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</si>
  <si>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</si>
  <si>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</si>
  <si>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</si>
  <si>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</si>
  <si>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</si>
  <si>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</si>
  <si>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</si>
  <si>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</si>
  <si>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</si>
  <si>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</si>
  <si>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</si>
  <si>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</si>
  <si>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</si>
  <si>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</si>
  <si>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</si>
  <si>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</si>
  <si>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</si>
  <si>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</si>
  <si>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</si>
  <si>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</si>
  <si>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</si>
  <si>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</si>
  <si>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</si>
  <si>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</si>
  <si>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</si>
  <si>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</si>
  <si>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</si>
  <si>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</si>
  <si>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</si>
  <si>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</si>
  <si>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</si>
  <si>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</si>
  <si>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</si>
  <si>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</si>
  <si>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</si>
  <si>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</si>
  <si>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</si>
  <si>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</si>
  <si>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</si>
  <si>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</si>
  <si>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</si>
  <si>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</si>
  <si>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</si>
  <si>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</si>
  <si>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</si>
  <si>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</si>
  <si>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</si>
  <si>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</si>
  <si>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</si>
  <si>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</si>
  <si>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</si>
  <si>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</si>
  <si>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</si>
  <si>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</si>
  <si>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</si>
  <si>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</si>
  <si>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</si>
  <si>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</si>
  <si>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</si>
  <si>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</si>
  <si>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</si>
  <si>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</si>
  <si>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</si>
  <si>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</si>
  <si>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</si>
  <si>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</si>
  <si>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</si>
  <si>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</si>
  <si>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</si>
  <si>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</si>
  <si>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</si>
  <si>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</si>
  <si>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</si>
  <si>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</si>
  <si>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</si>
  <si>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</si>
  <si>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</si>
  <si>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</si>
  <si>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</si>
  <si>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</si>
  <si>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</si>
  <si>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</si>
  <si>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</si>
  <si>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</si>
  <si>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</si>
  <si>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</si>
  <si>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</si>
  <si>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</si>
  <si>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</si>
  <si>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</si>
  <si>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</si>
  <si>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</si>
  <si>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</si>
  <si>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</si>
  <si>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</si>
  <si>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</si>
  <si>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</si>
  <si>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</si>
  <si>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</si>
  <si>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</si>
  <si>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</si>
  <si>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</si>
  <si>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</si>
  <si>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</si>
  <si>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</si>
  <si>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</si>
  <si>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</si>
  <si>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</si>
  <si>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</si>
  <si>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</si>
  <si>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</si>
  <si>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</si>
  <si>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</si>
  <si>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</si>
  <si>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</si>
  <si>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</si>
  <si>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</si>
  <si>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</si>
  <si>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</si>
  <si>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</si>
  <si>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</si>
  <si>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</si>
  <si>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</si>
  <si>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</si>
  <si>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</si>
  <si>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</si>
  <si>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</si>
  <si>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</si>
  <si>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</si>
  <si>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</si>
  <si>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</si>
  <si>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</si>
  <si>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</si>
  <si>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</si>
  <si>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</si>
  <si>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</si>
  <si>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</si>
  <si>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</si>
  <si>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</si>
  <si>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</si>
  <si>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</si>
  <si>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</si>
  <si>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</si>
  <si>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</si>
  <si>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</si>
  <si>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</si>
  <si>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</si>
  <si>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</si>
  <si>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</si>
  <si>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</si>
  <si>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</si>
  <si>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</si>
  <si>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</si>
  <si>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</si>
  <si>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</si>
  <si>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</si>
  <si>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</si>
  <si>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</si>
  <si>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</si>
  <si>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</si>
  <si>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</si>
  <si>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</si>
  <si>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</si>
  <si>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</si>
  <si>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</si>
  <si>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</si>
  <si>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</si>
  <si>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</si>
  <si>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</si>
  <si>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</si>
  <si>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</si>
  <si>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</si>
  <si>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</si>
  <si>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</si>
  <si>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</si>
  <si>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</si>
  <si>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</si>
  <si>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</si>
  <si>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</si>
  <si>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</si>
  <si>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</si>
  <si>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</si>
  <si>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</si>
  <si>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</si>
  <si>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</si>
  <si>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</si>
  <si>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</si>
  <si>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</si>
  <si>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</si>
  <si>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</si>
  <si>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</si>
  <si>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</si>
  <si>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</si>
  <si>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</si>
  <si>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</si>
  <si>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</si>
  <si>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</si>
  <si>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</si>
  <si>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</si>
  <si>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</si>
  <si>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</si>
  <si>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</si>
  <si>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</si>
  <si>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</si>
  <si>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</si>
  <si>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</si>
  <si>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</si>
  <si>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</si>
  <si>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</si>
  <si>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</si>
  <si>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</si>
  <si>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</si>
  <si>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</si>
  <si>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</si>
  <si>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</si>
  <si>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</si>
  <si>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</si>
  <si>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</si>
  <si>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</si>
  <si>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</si>
  <si>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</si>
  <si>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</si>
  <si>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</si>
  <si>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</si>
  <si>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</si>
  <si>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</si>
  <si>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</si>
  <si>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</si>
  <si>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</si>
  <si>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</si>
  <si>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</si>
  <si>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</si>
  <si>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</si>
  <si>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</si>
  <si>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</si>
  <si>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</si>
  <si>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</si>
  <si>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</si>
  <si>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</si>
  <si>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</si>
  <si>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</si>
  <si>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</si>
  <si>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</si>
  <si>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</si>
  <si>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</si>
  <si>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</si>
  <si>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</si>
  <si>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</si>
  <si>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</si>
  <si>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</si>
  <si>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</si>
  <si>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</si>
  <si>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</si>
  <si>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</si>
  <si>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</si>
  <si>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</si>
  <si>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</si>
  <si>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</si>
  <si>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</si>
  <si>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</si>
  <si>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</si>
  <si>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</si>
  <si>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</si>
  <si>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</si>
  <si>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</si>
  <si>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</si>
  <si>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</si>
  <si>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</si>
  <si>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</si>
  <si>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</si>
  <si>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</si>
  <si>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</si>
  <si>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</si>
  <si>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</si>
  <si>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</si>
  <si>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</si>
  <si>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</si>
  <si>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</si>
  <si>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</si>
  <si>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</si>
  <si>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</si>
  <si>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</si>
  <si>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</si>
  <si>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</si>
  <si>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</si>
  <si>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</si>
  <si>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</si>
  <si>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</si>
  <si>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</si>
  <si>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</si>
  <si>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</si>
  <si>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</si>
  <si>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</si>
  <si>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</si>
  <si>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</si>
  <si>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</si>
  <si>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</si>
  <si>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</si>
  <si>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</si>
  <si>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</si>
  <si>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</si>
  <si>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</si>
  <si>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</si>
  <si>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</si>
  <si>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</si>
  <si>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</si>
  <si>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</si>
  <si>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</si>
  <si>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</si>
  <si>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</si>
  <si>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</si>
  <si>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</si>
  <si>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</si>
  <si>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</si>
  <si>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</si>
  <si>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</si>
  <si>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</si>
  <si>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</si>
  <si>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</si>
  <si>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</si>
  <si>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</si>
  <si>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</si>
  <si>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</si>
  <si>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</si>
  <si>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</si>
  <si>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</si>
  <si>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</si>
  <si>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</si>
  <si>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</si>
  <si>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</si>
  <si>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</si>
  <si>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</si>
  <si>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</si>
  <si>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</si>
  <si>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</si>
  <si>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</si>
  <si>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</si>
  <si>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</si>
  <si>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</si>
  <si>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</si>
  <si>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</si>
  <si>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</si>
  <si>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</si>
  <si>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</si>
  <si>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</si>
  <si>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</si>
  <si>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</si>
  <si>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</si>
  <si>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</si>
  <si>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</si>
  <si>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</si>
  <si>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</si>
  <si>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</si>
  <si>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</si>
  <si>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</si>
  <si>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</si>
  <si>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</si>
  <si>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</si>
  <si>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</si>
  <si>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</si>
  <si>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</si>
  <si>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</si>
  <si>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</si>
  <si>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</si>
  <si>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</si>
  <si>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</si>
  <si>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</si>
  <si>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</si>
  <si>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</si>
  <si>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</si>
  <si>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</si>
  <si>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</si>
  <si>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</si>
  <si>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</si>
  <si>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</si>
  <si>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</si>
  <si>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</si>
  <si>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</si>
  <si>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</si>
  <si>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</si>
  <si>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</si>
  <si>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</si>
  <si>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</si>
  <si>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</si>
  <si>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</si>
  <si>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</si>
  <si>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</si>
  <si>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</si>
  <si>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</si>
  <si>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</si>
  <si>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</si>
  <si>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</si>
  <si>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</si>
  <si>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</si>
  <si>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</si>
  <si>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</si>
  <si>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</si>
  <si>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</si>
  <si>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</si>
  <si>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</si>
  <si>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</si>
  <si>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</si>
  <si>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</si>
  <si>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</si>
  <si>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</si>
  <si>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</si>
  <si>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</si>
  <si>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</si>
  <si>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</si>
  <si>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</si>
  <si>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</si>
  <si>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</si>
  <si>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</si>
  <si>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</si>
  <si>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</si>
  <si>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</si>
  <si>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</si>
  <si>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</si>
  <si>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</si>
  <si>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</si>
  <si>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</si>
  <si>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</si>
  <si>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</si>
  <si>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</si>
  <si>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</si>
  <si>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</si>
  <si>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</si>
  <si>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</si>
  <si>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</si>
  <si>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</si>
  <si>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</si>
  <si>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</si>
  <si>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</si>
  <si>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</si>
  <si>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</si>
  <si>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</si>
  <si>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</si>
  <si>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</si>
  <si>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</si>
  <si>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</si>
  <si>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</si>
  <si>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</si>
  <si>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</si>
  <si>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</si>
  <si>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</si>
  <si>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</si>
  <si>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</si>
  <si>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</si>
  <si>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</si>
  <si>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</si>
  <si>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</si>
  <si>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</si>
  <si>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</si>
  <si>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</si>
  <si>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</si>
  <si>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</si>
  <si>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</si>
  <si>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</si>
  <si>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</si>
  <si>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</si>
  <si>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</si>
  <si>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</si>
  <si>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</si>
  <si>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</si>
  <si>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</si>
  <si>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</si>
  <si>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</si>
  <si>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</si>
  <si>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</si>
  <si>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</si>
  <si>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</si>
  <si>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</si>
  <si>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</si>
  <si>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</si>
  <si>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</si>
  <si>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</si>
  <si>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</si>
  <si>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</si>
  <si>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</si>
  <si>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</si>
  <si>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</si>
  <si>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</si>
  <si>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</si>
  <si>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</si>
  <si>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</si>
  <si>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</si>
  <si>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</si>
  <si>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</si>
  <si>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</si>
  <si>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</si>
  <si>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</si>
  <si>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</si>
  <si>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</si>
  <si>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</si>
  <si>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</si>
  <si>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</si>
  <si>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</si>
  <si>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</si>
  <si>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</si>
  <si>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</si>
  <si>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</si>
  <si>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</si>
  <si>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</si>
  <si>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</si>
  <si>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</si>
  <si>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</si>
  <si>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</si>
  <si>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</si>
  <si>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</si>
  <si>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</si>
  <si>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</si>
  <si>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</si>
  <si>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</si>
  <si>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</si>
  <si>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</si>
  <si>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</si>
  <si>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</si>
  <si>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</si>
  <si>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</si>
  <si>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</si>
  <si>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</si>
  <si>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</si>
  <si>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</si>
  <si>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</si>
  <si>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</si>
  <si>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</si>
  <si>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</si>
  <si>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</si>
  <si>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</si>
  <si>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</si>
  <si>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</si>
  <si>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</si>
  <si>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</si>
  <si>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</si>
  <si>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</si>
  <si>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</si>
  <si>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</si>
  <si>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</si>
  <si>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</si>
  <si>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</si>
  <si>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</si>
  <si>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</si>
  <si>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</si>
  <si>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</si>
  <si>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</si>
  <si>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</si>
  <si>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</si>
  <si>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</si>
  <si>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</si>
  <si>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</si>
  <si>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</si>
  <si>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</si>
  <si>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</si>
  <si>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</si>
  <si>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</si>
  <si>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</si>
  <si>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</si>
  <si>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</si>
  <si>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</si>
  <si>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</si>
  <si>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</si>
  <si>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</si>
  <si>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</si>
  <si>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</si>
  <si>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</si>
  <si>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</si>
  <si>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</si>
  <si>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</si>
  <si>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</si>
  <si>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</si>
  <si>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</si>
  <si>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</si>
  <si>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</si>
  <si>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</si>
  <si>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</si>
  <si>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</si>
  <si>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</si>
  <si>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</si>
  <si>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</si>
  <si>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</si>
  <si>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</si>
  <si>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</si>
  <si>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</si>
  <si>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</si>
  <si>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</si>
  <si>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</si>
  <si>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</si>
  <si>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</si>
  <si>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</si>
  <si>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</si>
  <si>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</si>
  <si>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</si>
  <si>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</si>
  <si>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</si>
  <si>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</si>
  <si>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</si>
  <si>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</si>
  <si>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</si>
  <si>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</si>
  <si>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</si>
  <si>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</si>
  <si>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</si>
  <si>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</si>
  <si>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</si>
  <si>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</si>
  <si>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</si>
  <si>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</si>
  <si>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</si>
  <si>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</si>
  <si>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</si>
  <si>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</si>
  <si>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</si>
  <si>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</si>
  <si>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</si>
  <si>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</si>
  <si>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</si>
  <si>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</si>
  <si>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</si>
  <si>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</si>
  <si>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</si>
  <si>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</si>
  <si>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</si>
  <si>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</si>
  <si>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</si>
  <si>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</si>
  <si>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</si>
  <si>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</si>
  <si>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</si>
  <si>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</si>
  <si>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</si>
  <si>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</si>
  <si>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</si>
  <si>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</si>
  <si>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</si>
  <si>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</si>
  <si>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</si>
  <si>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</si>
  <si>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</si>
  <si>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</si>
  <si>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</si>
  <si>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</si>
  <si>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</si>
  <si>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</si>
  <si>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</si>
  <si>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</si>
  <si>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</si>
  <si>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</si>
  <si>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</si>
  <si>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</si>
  <si>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</si>
  <si>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</si>
  <si>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</si>
  <si>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</si>
  <si>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</si>
  <si>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</si>
  <si>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</si>
  <si>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</si>
  <si>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</si>
  <si>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</si>
  <si>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</si>
  <si>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</si>
  <si>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</si>
  <si>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</si>
  <si>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</si>
  <si>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</si>
  <si>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</si>
  <si>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</si>
  <si>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</si>
  <si>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</si>
  <si>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</si>
  <si>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</si>
  <si>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</si>
  <si>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</si>
  <si>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</si>
  <si>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</si>
  <si>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</si>
  <si>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</si>
  <si>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</si>
  <si>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</si>
  <si>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</si>
  <si>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</si>
  <si>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</si>
  <si>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</si>
  <si>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</si>
  <si>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</si>
  <si>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</si>
  <si>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</si>
  <si>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</si>
  <si>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</si>
  <si>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</si>
  <si>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</si>
  <si>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</si>
  <si>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</si>
  <si>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</si>
  <si>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</si>
  <si>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</si>
  <si>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</si>
  <si>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</si>
  <si>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</si>
  <si>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</si>
  <si>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</si>
  <si>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</si>
  <si>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</si>
  <si>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</si>
  <si>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</si>
  <si>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</si>
  <si>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</si>
  <si>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</si>
  <si>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</si>
  <si>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</si>
  <si>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</si>
  <si>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</si>
  <si>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</si>
  <si>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</si>
  <si>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</si>
  <si>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</si>
  <si>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</si>
  <si>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</si>
  <si>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</si>
  <si>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</si>
  <si>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</si>
  <si>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</si>
  <si>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</si>
  <si>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</si>
  <si>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</si>
  <si>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</si>
  <si>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</si>
  <si>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</si>
  <si>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</si>
  <si>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</si>
  <si>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</si>
  <si>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</si>
  <si>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</si>
  <si>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</si>
  <si>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</si>
  <si>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</si>
  <si>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</si>
  <si>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</si>
  <si>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</si>
  <si>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</si>
  <si>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</si>
  <si>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</si>
  <si>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</si>
  <si>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</si>
  <si>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</si>
  <si>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</si>
  <si>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</si>
  <si>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</si>
  <si>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</si>
  <si>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</si>
  <si>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</si>
  <si>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</si>
  <si>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</si>
  <si>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</si>
  <si>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</si>
  <si>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</si>
  <si>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</si>
  <si>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</si>
  <si>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</si>
  <si>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</si>
  <si>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</si>
  <si>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</si>
  <si>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</si>
  <si>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</si>
  <si>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</si>
  <si>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</si>
  <si>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</si>
  <si>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</si>
  <si>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</si>
  <si>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</si>
  <si>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</si>
  <si>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</si>
  <si>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</si>
  <si>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</si>
  <si>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</si>
  <si>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</si>
  <si>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</si>
  <si>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</si>
  <si>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</si>
  <si>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</si>
  <si>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</si>
  <si>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</si>
  <si>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</si>
  <si>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</si>
  <si>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</si>
  <si>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</si>
  <si>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</si>
  <si>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</si>
  <si>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</si>
  <si>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</si>
  <si>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</si>
  <si>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</si>
  <si>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</si>
  <si>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</si>
  <si>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</si>
  <si>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</si>
  <si>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</si>
  <si>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</si>
  <si>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</si>
  <si>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</si>
  <si>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</si>
  <si>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</si>
  <si>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</si>
  <si>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</si>
  <si>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</si>
  <si>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</si>
  <si>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</si>
  <si>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</si>
  <si>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</si>
  <si>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</si>
  <si>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</si>
  <si>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</si>
  <si>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</si>
  <si>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</si>
  <si>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</si>
  <si>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</si>
  <si>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</si>
  <si>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</si>
  <si>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</si>
  <si>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</si>
  <si>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</si>
  <si>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</si>
  <si>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</si>
  <si>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</si>
  <si>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</si>
  <si>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</si>
  <si>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</si>
  <si>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</si>
  <si>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</si>
  <si>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</si>
  <si>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</si>
  <si>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</si>
  <si>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</si>
  <si>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</si>
  <si>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</si>
  <si>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</si>
  <si>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</si>
  <si>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</si>
  <si>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</si>
  <si>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</si>
  <si>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</si>
  <si>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</si>
  <si>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</si>
  <si>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</si>
  <si>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</si>
  <si>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</si>
  <si>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</si>
  <si>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</si>
  <si>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</si>
  <si>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</si>
  <si>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</si>
  <si>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</si>
  <si>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</si>
  <si>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</si>
  <si>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</si>
  <si>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</si>
  <si>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</si>
  <si>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</si>
  <si>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</si>
  <si>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</si>
  <si>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</si>
  <si>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</si>
  <si>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</si>
  <si>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</si>
  <si>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</si>
  <si>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</si>
  <si>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</si>
  <si>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</si>
  <si>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</si>
  <si>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</si>
  <si>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</si>
  <si>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</si>
  <si>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</si>
  <si>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</si>
  <si>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</si>
  <si>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</si>
  <si>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</si>
  <si>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</si>
  <si>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</si>
  <si>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</si>
  <si>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</si>
  <si>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</si>
  <si>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</si>
  <si>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</si>
  <si>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</si>
  <si>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</si>
  <si>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</si>
  <si>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</si>
  <si>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</si>
  <si>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</si>
  <si>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</si>
  <si>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</si>
  <si>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</si>
  <si>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</si>
  <si>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</si>
  <si>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</si>
  <si>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</si>
  <si>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</si>
  <si>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</si>
  <si>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</si>
  <si>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</si>
  <si>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</si>
  <si>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</si>
  <si>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</si>
  <si>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</si>
  <si>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</si>
  <si>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</si>
  <si>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</si>
  <si>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</si>
  <si>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</si>
  <si>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</si>
  <si>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</si>
  <si>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</si>
  <si>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</si>
  <si>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</si>
  <si>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</si>
  <si>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</si>
  <si>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</si>
  <si>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</si>
  <si>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</si>
  <si>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</si>
  <si>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</si>
  <si>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</si>
  <si>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</si>
  <si>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</si>
  <si>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</si>
  <si>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</si>
  <si>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</si>
  <si>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</si>
  <si>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</si>
  <si>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</si>
  <si>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</si>
  <si>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</si>
  <si>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</si>
  <si>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</si>
  <si>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</si>
  <si>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</si>
  <si>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</si>
  <si>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</si>
  <si>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</si>
  <si>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</si>
  <si>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</si>
  <si>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</si>
  <si>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</si>
  <si>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</si>
  <si>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</si>
  <si>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</si>
  <si>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</si>
  <si>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</si>
  <si>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</si>
  <si>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</si>
  <si>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</si>
  <si>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</si>
  <si>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</si>
  <si>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</si>
  <si>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</si>
  <si>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</si>
  <si>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</si>
  <si>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</si>
  <si>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</si>
  <si>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</si>
  <si>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</si>
  <si>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</si>
  <si>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</si>
  <si>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</si>
  <si>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</si>
  <si>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</si>
  <si>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</si>
  <si>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</si>
  <si>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</si>
  <si>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</si>
  <si>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</si>
  <si>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</si>
  <si>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</si>
  <si>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</si>
  <si>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</si>
  <si>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</si>
  <si>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</si>
  <si>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</si>
  <si>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</si>
  <si>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</si>
  <si>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</si>
  <si>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</si>
  <si>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</si>
  <si>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</si>
  <si>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</si>
  <si>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</si>
  <si>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</si>
  <si>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</si>
  <si>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</si>
  <si>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</si>
  <si>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</si>
  <si>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</si>
  <si>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</si>
  <si>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</si>
  <si>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</si>
  <si>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</si>
  <si>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</si>
  <si>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</si>
  <si>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</si>
  <si>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</si>
  <si>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</si>
  <si>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</si>
  <si>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</si>
  <si>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</si>
  <si>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</si>
  <si>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</si>
  <si>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</si>
  <si>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</si>
  <si>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</si>
  <si>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</si>
  <si>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</si>
  <si>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</si>
  <si>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</si>
  <si>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</si>
  <si>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</si>
  <si>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</si>
  <si>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</si>
  <si>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</si>
  <si>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</si>
  <si>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</si>
  <si>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</si>
  <si>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</si>
  <si>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</si>
  <si>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</si>
  <si>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</si>
  <si>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</si>
  <si>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</si>
  <si>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</si>
  <si>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</si>
  <si>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</si>
  <si>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</si>
  <si>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</si>
  <si>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</si>
  <si>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</si>
  <si>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</si>
  <si>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</si>
  <si>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</si>
  <si>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</si>
  <si>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</si>
  <si>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</si>
  <si>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</si>
  <si>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</si>
  <si>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</si>
  <si>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</si>
  <si>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</si>
  <si>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</si>
  <si>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</si>
  <si>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</si>
  <si>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</si>
  <si>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</si>
  <si>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</si>
  <si>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</si>
  <si>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</si>
  <si>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</si>
  <si>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</si>
  <si>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</si>
  <si>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</si>
  <si>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</si>
  <si>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</si>
  <si>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</si>
  <si>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</si>
  <si>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</si>
  <si>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</si>
  <si>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</si>
  <si>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</si>
  <si>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</si>
  <si>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</si>
  <si>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</si>
  <si>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</si>
  <si>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</si>
  <si>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</si>
  <si>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</si>
  <si>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</si>
  <si>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</si>
  <si>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</si>
  <si>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</si>
  <si>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</si>
  <si>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</si>
  <si>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</si>
  <si>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</si>
  <si>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</si>
  <si>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</si>
  <si>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</si>
  <si>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</si>
  <si>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</si>
  <si>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</si>
  <si>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</si>
  <si>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</si>
  <si>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</si>
  <si>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</si>
  <si>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</si>
  <si>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</si>
  <si>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</si>
  <si>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</si>
  <si>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</si>
  <si>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</si>
  <si>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</si>
  <si>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</si>
  <si>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</si>
  <si>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</si>
  <si>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</si>
  <si>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</si>
  <si>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</si>
  <si>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</si>
  <si>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</si>
  <si>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</si>
  <si>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</si>
  <si>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</si>
  <si>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</si>
  <si>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</si>
  <si>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</si>
  <si>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</si>
  <si>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</si>
  <si>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</si>
  <si>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</si>
  <si>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</si>
  <si>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</si>
  <si>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</si>
  <si>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</si>
  <si>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</si>
  <si>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</si>
  <si>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</si>
  <si>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</si>
  <si>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</si>
  <si>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</si>
  <si>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</si>
  <si>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</si>
  <si>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</si>
  <si>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</si>
  <si>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</si>
  <si>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</si>
  <si>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</si>
  <si>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</si>
  <si>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</si>
  <si>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</si>
  <si>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</si>
  <si>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</si>
  <si>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</si>
  <si>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</si>
  <si>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</si>
  <si>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</si>
  <si>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</si>
  <si>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</si>
  <si>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</si>
  <si>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</si>
  <si>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</si>
  <si>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</si>
  <si>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</si>
  <si>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</si>
  <si>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</si>
  <si>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</si>
  <si>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</si>
  <si>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</si>
  <si>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</si>
  <si>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</si>
  <si>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</si>
  <si>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</si>
  <si>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</si>
  <si>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</si>
  <si>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</si>
  <si>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</si>
  <si>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</si>
  <si>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</si>
  <si>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</si>
  <si>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</si>
  <si>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</si>
  <si>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</si>
  <si>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</si>
  <si>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</si>
  <si>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</si>
  <si>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</si>
  <si>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</si>
  <si>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</si>
  <si>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</si>
  <si>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</si>
  <si>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</si>
  <si>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</si>
  <si>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</si>
  <si>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</si>
  <si>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</si>
  <si>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</si>
  <si>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</si>
  <si>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</si>
  <si>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</si>
  <si>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</si>
  <si>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</si>
  <si>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</si>
  <si>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</si>
  <si>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</si>
  <si>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</si>
  <si>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</si>
  <si>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</si>
  <si>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</si>
  <si>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</si>
  <si>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</si>
  <si>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</si>
  <si>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</si>
  <si>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</si>
  <si>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</si>
  <si>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</si>
  <si>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</si>
  <si>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</si>
  <si>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</si>
  <si>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</si>
  <si>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</si>
  <si>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</si>
  <si>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</si>
  <si>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</si>
  <si>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</si>
  <si>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</si>
  <si>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</si>
  <si>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</si>
  <si>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</si>
  <si>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</si>
  <si>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</si>
  <si>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</si>
  <si>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</si>
  <si>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</si>
  <si>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</si>
  <si>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</si>
  <si>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</si>
  <si>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</si>
  <si>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</si>
  <si>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</si>
  <si>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</si>
  <si>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</si>
  <si>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</si>
  <si>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</si>
  <si>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</si>
  <si>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</si>
  <si>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</si>
  <si>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</si>
  <si>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</si>
  <si>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</si>
  <si>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</si>
  <si>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</si>
  <si>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</si>
  <si>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</si>
  <si>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</si>
  <si>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</si>
  <si>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</si>
  <si>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</si>
  <si>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</si>
  <si>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</si>
  <si>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</si>
  <si>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</si>
  <si>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</si>
  <si>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</si>
  <si>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</si>
  <si>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</si>
  <si>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</si>
  <si>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</si>
  <si>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</si>
  <si>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</si>
  <si>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</si>
  <si>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</si>
  <si>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</si>
  <si>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</si>
  <si>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</si>
  <si>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</si>
  <si>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</si>
  <si>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</si>
  <si>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</si>
  <si>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</si>
  <si>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</si>
  <si>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</si>
  <si>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</si>
  <si>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</si>
  <si>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</si>
  <si>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</si>
  <si>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</si>
  <si>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</si>
  <si>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</si>
  <si>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</si>
  <si>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</si>
  <si>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</si>
  <si>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</si>
  <si>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</si>
  <si>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</si>
  <si>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</si>
  <si>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</si>
  <si>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</si>
  <si>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</si>
  <si>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</si>
  <si>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</si>
  <si>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</si>
  <si>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</si>
  <si>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</si>
  <si>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</si>
  <si>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</si>
  <si>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</si>
  <si>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</si>
  <si>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</si>
  <si>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</si>
  <si>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</si>
  <si>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</si>
  <si>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</si>
  <si>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</si>
  <si>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</si>
  <si>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</si>
  <si>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</si>
  <si>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</si>
  <si>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</si>
  <si>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</si>
  <si>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</si>
  <si>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</si>
  <si>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</si>
  <si>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</si>
  <si>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</si>
  <si>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</si>
  <si>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</si>
  <si>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</si>
  <si>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</si>
  <si>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</si>
  <si>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</si>
  <si>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</si>
  <si>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</si>
  <si>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</si>
  <si>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</si>
  <si>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</si>
  <si>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</si>
  <si>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</si>
  <si>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</si>
  <si>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</si>
  <si>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</si>
  <si>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</si>
  <si>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</si>
  <si>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</si>
  <si>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</si>
  <si>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</si>
  <si>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</si>
  <si>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</si>
  <si>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</si>
  <si>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</si>
  <si>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</si>
  <si>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</si>
  <si>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</si>
  <si>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</si>
  <si>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</si>
  <si>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</si>
  <si>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</si>
  <si>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</si>
  <si>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</si>
  <si>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</si>
  <si>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</si>
  <si>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</si>
  <si>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</si>
  <si>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</si>
  <si>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</si>
  <si>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</si>
  <si>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</si>
  <si>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</si>
  <si>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</si>
  <si>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</si>
  <si>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</si>
  <si>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</si>
  <si>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</si>
  <si>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</si>
  <si>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</si>
  <si>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</si>
  <si>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</si>
  <si>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</si>
  <si>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</si>
  <si>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</si>
  <si>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</si>
  <si>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</si>
  <si>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</si>
  <si>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</si>
  <si>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</si>
  <si>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</si>
  <si>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</si>
  <si>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</si>
  <si>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</si>
  <si>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</si>
  <si>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</si>
  <si>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</si>
  <si>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</si>
  <si>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</si>
  <si>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</si>
  <si>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</si>
  <si>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</si>
  <si>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</si>
  <si>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</si>
  <si>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</si>
  <si>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</si>
  <si>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</si>
  <si>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</si>
  <si>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</si>
  <si>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</si>
  <si>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</si>
  <si>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</si>
  <si>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</si>
  <si>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</si>
  <si>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</si>
  <si>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</si>
  <si>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</si>
  <si>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</si>
  <si>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</si>
  <si>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</si>
  <si>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</si>
  <si>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</si>
  <si>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</si>
  <si>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</si>
  <si>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</si>
  <si>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</si>
  <si>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</si>
  <si>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</si>
  <si>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</si>
  <si>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</si>
  <si>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</si>
  <si>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</si>
  <si>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</si>
  <si>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</si>
  <si>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</si>
  <si>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</si>
  <si>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</si>
  <si>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</si>
  <si>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</si>
  <si>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</si>
  <si>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</si>
  <si>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</si>
  <si>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</si>
  <si>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</si>
  <si>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</si>
  <si>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</si>
  <si>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</si>
  <si>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</si>
  <si>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</si>
  <si>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</si>
  <si>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</si>
  <si>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</si>
  <si>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</si>
  <si>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</si>
  <si>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</si>
  <si>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</si>
  <si>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</si>
  <si>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</si>
  <si>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</si>
  <si>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</si>
  <si>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</si>
  <si>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</si>
  <si>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</si>
  <si>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</si>
  <si>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</si>
  <si>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</si>
  <si>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</si>
  <si>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</si>
  <si>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</si>
  <si>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</si>
  <si>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</si>
  <si>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</si>
  <si>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</si>
  <si>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</si>
  <si>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</si>
  <si>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</si>
  <si>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</si>
  <si>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</si>
  <si>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</si>
  <si>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</si>
  <si>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</si>
  <si>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</si>
  <si>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</si>
  <si>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</si>
  <si>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</si>
  <si>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</si>
  <si>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</si>
  <si>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</si>
  <si>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</si>
  <si>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</si>
  <si>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</si>
  <si>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</si>
  <si>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</si>
  <si>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</si>
  <si>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</si>
  <si>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</si>
  <si>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</si>
  <si>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</si>
  <si>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</si>
  <si>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</si>
  <si>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</si>
  <si>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</si>
  <si>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</si>
  <si>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</si>
  <si>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</si>
  <si>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</si>
  <si>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</si>
  <si>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</si>
  <si>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</si>
  <si>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</si>
  <si>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</si>
  <si>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</si>
  <si>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</si>
  <si>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</si>
  <si>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</si>
  <si>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</si>
  <si>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</si>
  <si>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</si>
  <si>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</si>
  <si>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</si>
  <si>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</si>
  <si>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</si>
  <si>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</si>
  <si>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</si>
  <si>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</si>
  <si>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</si>
  <si>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</si>
  <si>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</si>
  <si>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</si>
  <si>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</si>
  <si>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</si>
  <si>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</si>
  <si>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</si>
  <si>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</si>
  <si>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</si>
  <si>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</si>
  <si>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</si>
  <si>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</si>
  <si>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</si>
  <si>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</si>
  <si>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</si>
  <si>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</si>
  <si>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</si>
  <si>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</si>
  <si>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</si>
  <si>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</si>
  <si>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</si>
  <si>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</si>
  <si>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</si>
  <si>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</si>
  <si>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</si>
  <si>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</si>
  <si>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</si>
  <si>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</si>
  <si>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</si>
  <si>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</si>
  <si>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</si>
  <si>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</si>
  <si>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</si>
  <si>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</si>
  <si>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</si>
  <si>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</si>
  <si>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</si>
  <si>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</si>
  <si>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</si>
  <si>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</si>
  <si>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</si>
  <si>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</si>
  <si>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</si>
  <si>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</si>
  <si>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</si>
  <si>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</si>
  <si>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</si>
  <si>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</si>
  <si>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</si>
  <si>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</si>
  <si>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</si>
  <si>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</si>
  <si>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</si>
  <si>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</si>
  <si>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</si>
  <si>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</si>
  <si>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</si>
  <si>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</si>
  <si>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</si>
  <si>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</si>
  <si>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</si>
  <si>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</si>
  <si>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</si>
  <si>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</si>
  <si>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</si>
  <si>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</si>
  <si>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</si>
  <si>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</si>
  <si>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</si>
  <si>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</si>
  <si>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</si>
  <si>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</si>
  <si>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</si>
  <si>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</si>
  <si>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</si>
  <si>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</si>
  <si>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</si>
  <si>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</si>
  <si>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</si>
  <si>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</si>
  <si>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</si>
  <si>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</si>
  <si>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</si>
  <si>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</si>
  <si>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</si>
  <si>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</si>
  <si>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</si>
  <si>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</si>
  <si>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</si>
  <si>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</si>
  <si>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</si>
  <si>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</si>
  <si>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</si>
  <si>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</si>
  <si>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</si>
  <si>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</si>
  <si>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</si>
  <si>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</si>
  <si>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</si>
  <si>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</si>
  <si>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</si>
  <si>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</si>
  <si>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</si>
  <si>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</si>
  <si>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</si>
  <si>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</si>
  <si>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</si>
  <si>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</si>
  <si>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</si>
  <si>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</si>
  <si>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</si>
  <si>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</si>
  <si>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</si>
  <si>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</si>
  <si>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</si>
  <si>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</si>
  <si>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</si>
  <si>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</si>
  <si>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</si>
  <si>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</si>
  <si>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</si>
  <si>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</si>
  <si>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</si>
  <si>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</si>
  <si>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</si>
  <si>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</si>
  <si>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</si>
  <si>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</si>
  <si>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</si>
  <si>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</si>
  <si>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</si>
  <si>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</si>
  <si>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</si>
  <si>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</si>
  <si>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</si>
  <si>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</si>
  <si>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</si>
  <si>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</si>
  <si>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</si>
  <si>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</si>
  <si>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</si>
  <si>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</si>
  <si>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</si>
  <si>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</si>
  <si>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</si>
  <si>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</si>
  <si>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</si>
  <si>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</si>
  <si>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</si>
  <si>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</si>
  <si>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</si>
  <si>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</si>
  <si>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</si>
  <si>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</si>
  <si>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</si>
  <si>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</si>
  <si>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</si>
  <si>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</si>
  <si>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</si>
  <si>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</si>
  <si>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</si>
  <si>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</si>
  <si>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</si>
  <si>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</si>
  <si>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</si>
  <si>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</si>
  <si>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</si>
  <si>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</si>
  <si>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</si>
  <si>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</si>
  <si>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</si>
  <si>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</si>
  <si>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</si>
  <si>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</si>
  <si>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</si>
  <si>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</si>
  <si>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</si>
  <si>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</si>
  <si>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</si>
  <si>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</si>
  <si>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</si>
  <si>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</si>
  <si>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</si>
  <si>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</si>
  <si>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</si>
  <si>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</si>
  <si>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</si>
  <si>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</si>
  <si>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</si>
  <si>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</si>
  <si>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</si>
  <si>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</si>
  <si>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</si>
  <si>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</si>
  <si>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</si>
  <si>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</si>
  <si>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</si>
  <si>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</si>
  <si>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</si>
  <si>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</si>
  <si>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</si>
  <si>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</si>
  <si>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</si>
  <si>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</si>
  <si>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</si>
  <si>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</si>
  <si>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</si>
  <si>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</si>
  <si>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</si>
  <si>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</si>
  <si>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</si>
  <si>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</si>
  <si>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</si>
  <si>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</si>
  <si>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</si>
  <si>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</si>
  <si>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</si>
  <si>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</si>
  <si>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</si>
  <si>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</si>
  <si>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</si>
  <si>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</si>
  <si>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</si>
  <si>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</si>
  <si>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</si>
  <si>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</si>
  <si>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</si>
  <si>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</si>
  <si>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</si>
  <si>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</si>
  <si>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</si>
  <si>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</si>
  <si>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</si>
  <si>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</si>
  <si>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</si>
  <si>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</si>
  <si>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</si>
  <si>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</si>
  <si>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</si>
  <si>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</si>
  <si>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</si>
  <si>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</si>
  <si>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</si>
  <si>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</si>
  <si>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</si>
  <si>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</si>
  <si>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</si>
  <si>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</si>
  <si>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</si>
  <si>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</si>
  <si>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</si>
  <si>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</si>
  <si>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</si>
  <si>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</si>
  <si>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</si>
  <si>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</si>
  <si>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</si>
  <si>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</si>
  <si>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</si>
  <si>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</si>
  <si>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</si>
  <si>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</si>
  <si>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</si>
  <si>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</si>
  <si>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</si>
  <si>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</si>
  <si>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</si>
  <si>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</si>
  <si>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</si>
  <si>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</si>
  <si>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</si>
  <si>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</si>
  <si>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</si>
  <si>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</si>
  <si>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</si>
  <si>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</si>
  <si>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</si>
  <si>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</si>
  <si>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</si>
  <si>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</si>
  <si>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</si>
  <si>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</si>
  <si>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</si>
  <si>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</si>
  <si>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</si>
  <si>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</si>
  <si>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</si>
  <si>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</si>
  <si>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</si>
  <si>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</si>
  <si>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</si>
  <si>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</si>
  <si>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</si>
  <si>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</si>
  <si>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</si>
  <si>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</si>
  <si>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</si>
  <si>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</si>
  <si>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</si>
  <si>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</si>
  <si>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</si>
  <si>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</si>
  <si>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</si>
  <si>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</si>
  <si>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</si>
  <si>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</si>
  <si>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</si>
  <si>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</si>
  <si>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</si>
  <si>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</si>
  <si>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</si>
  <si>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</si>
  <si>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</si>
  <si>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</si>
  <si>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</si>
  <si>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</si>
  <si>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</si>
  <si>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</si>
  <si>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</si>
  <si>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</si>
  <si>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</si>
  <si>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</si>
  <si>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</si>
  <si>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</si>
  <si>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</si>
  <si>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</si>
  <si>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</si>
  <si>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</si>
  <si>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</si>
  <si>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</si>
  <si>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</si>
  <si>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</si>
  <si>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</si>
  <si>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</si>
  <si>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</si>
  <si>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</si>
  <si>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</si>
  <si>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</si>
  <si>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</si>
  <si>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</si>
  <si>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</si>
  <si>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</si>
  <si>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</si>
  <si>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</si>
  <si>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</si>
  <si>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</si>
  <si>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</si>
  <si>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</si>
  <si>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</si>
  <si>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</si>
  <si>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</si>
  <si>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</si>
  <si>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</si>
  <si>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</si>
  <si>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</si>
  <si>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</si>
  <si>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</si>
  <si>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</si>
  <si>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</si>
  <si>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</si>
  <si>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</si>
  <si>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</si>
  <si>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</si>
  <si>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</si>
  <si>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</si>
  <si>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</si>
  <si>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</si>
  <si>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</si>
  <si>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</si>
  <si>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</si>
  <si>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</si>
  <si>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</si>
  <si>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</si>
  <si>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</si>
  <si>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</si>
  <si>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</si>
  <si>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</si>
  <si>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</si>
  <si>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</si>
  <si>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</si>
  <si>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</si>
  <si>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</si>
  <si>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</si>
  <si>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</si>
  <si>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</si>
  <si>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</si>
  <si>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</si>
  <si>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</si>
  <si>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</si>
  <si>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</si>
  <si>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</si>
  <si>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</si>
  <si>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</si>
  <si>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</si>
  <si>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</si>
  <si>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</si>
  <si>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</si>
  <si>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</si>
  <si>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</si>
  <si>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</si>
  <si>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</si>
  <si>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</si>
  <si>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</si>
  <si>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</si>
  <si>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</si>
  <si>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</si>
  <si>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</si>
  <si>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</si>
  <si>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</si>
  <si>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</si>
  <si>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</si>
  <si>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</si>
  <si>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</si>
  <si>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</si>
  <si>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</si>
  <si>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</si>
  <si>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</si>
  <si>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</si>
  <si>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</si>
  <si>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</si>
  <si>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</si>
  <si>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</si>
  <si>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</si>
  <si>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</si>
  <si>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</si>
  <si>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</si>
  <si>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</si>
  <si>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</si>
  <si>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</si>
  <si>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</si>
  <si>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</si>
  <si>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</si>
  <si>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</si>
  <si>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</si>
  <si>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</si>
  <si>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</si>
  <si>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</si>
  <si>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</si>
  <si>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</si>
  <si>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</si>
  <si>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</si>
  <si>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</si>
  <si>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</si>
  <si>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</si>
  <si>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</si>
  <si>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</si>
  <si>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</si>
  <si>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</si>
  <si>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</si>
  <si>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</si>
  <si>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</si>
  <si>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</si>
  <si>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</si>
  <si>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</si>
  <si>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</si>
  <si>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</si>
  <si>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</si>
  <si>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</si>
  <si>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</si>
  <si>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</si>
  <si>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</si>
  <si>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</si>
  <si>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</si>
  <si>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</si>
  <si>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</si>
  <si>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</si>
  <si>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</si>
  <si>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</si>
  <si>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</si>
  <si>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</si>
  <si>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</si>
  <si>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</si>
  <si>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</si>
  <si>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</si>
  <si>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</si>
  <si>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</si>
  <si>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</si>
  <si>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</si>
  <si>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</si>
  <si>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</si>
  <si>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</si>
  <si>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</si>
  <si>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</si>
  <si>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</si>
  <si>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</si>
  <si>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</si>
  <si>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</si>
  <si>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</si>
  <si>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</si>
  <si>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</si>
  <si>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</si>
  <si>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</si>
  <si>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</si>
  <si>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</si>
  <si>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</si>
  <si>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</si>
  <si>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</si>
  <si>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</si>
  <si>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</si>
  <si>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</si>
  <si>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</si>
  <si>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</si>
  <si>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</si>
  <si>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</si>
  <si>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</si>
  <si>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</si>
  <si>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</si>
  <si>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</si>
  <si>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</si>
  <si>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</si>
  <si>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</si>
  <si>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</si>
  <si>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</si>
  <si>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</si>
  <si>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</si>
  <si>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</si>
  <si>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</si>
  <si>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</si>
  <si>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</si>
  <si>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</si>
  <si>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</si>
  <si>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</si>
  <si>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</si>
  <si>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</si>
  <si>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</si>
  <si>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</si>
  <si>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</si>
  <si>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</si>
  <si>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</si>
  <si>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</si>
  <si>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</si>
  <si>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</si>
  <si>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</si>
  <si>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</si>
  <si>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</si>
  <si>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</si>
  <si>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</si>
  <si>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</si>
  <si>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</si>
  <si>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</si>
  <si>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</si>
  <si>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</si>
  <si>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</si>
  <si>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</si>
  <si>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</si>
  <si>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</si>
  <si>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</si>
  <si>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</si>
  <si>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</si>
  <si>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</si>
  <si>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</si>
  <si>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</si>
  <si>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</si>
  <si>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</si>
  <si>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</si>
  <si>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</si>
  <si>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</si>
  <si>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</si>
  <si>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</si>
  <si>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</si>
  <si>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</si>
  <si>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</si>
  <si>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</si>
  <si>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</si>
  <si>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</si>
  <si>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</si>
  <si>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</si>
  <si>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</si>
  <si>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</si>
  <si>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</si>
  <si>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</si>
  <si>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</si>
  <si>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</si>
  <si>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</si>
  <si>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</si>
  <si>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</si>
  <si>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</si>
  <si>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</si>
  <si>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</si>
  <si>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</si>
  <si>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</si>
  <si>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</si>
  <si>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</si>
  <si>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</si>
  <si>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</si>
  <si>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</si>
  <si>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</si>
  <si>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</si>
  <si>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</si>
  <si>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</si>
  <si>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</si>
  <si>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</si>
  <si>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</si>
  <si>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</si>
  <si>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</si>
  <si>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</si>
  <si>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</si>
  <si>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</si>
  <si>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</si>
  <si>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</si>
  <si>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</si>
  <si>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</si>
  <si>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</si>
  <si>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</si>
  <si>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</si>
  <si>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</si>
  <si>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</si>
  <si>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</si>
  <si>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</si>
  <si>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</si>
  <si>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</si>
  <si>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</si>
  <si>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</si>
  <si>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</si>
  <si>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</si>
  <si>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</si>
  <si>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</si>
  <si>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</si>
  <si>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</si>
  <si>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</si>
  <si>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</si>
  <si>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</si>
  <si>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</si>
  <si>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</si>
  <si>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</si>
  <si>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</si>
  <si>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</si>
  <si>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</si>
  <si>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</si>
  <si>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</si>
  <si>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</si>
  <si>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</si>
  <si>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</si>
  <si>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</si>
  <si>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</si>
  <si>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</si>
  <si>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</si>
  <si>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</si>
  <si>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</si>
  <si>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</si>
  <si>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</si>
  <si>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</si>
  <si>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</si>
  <si>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</si>
  <si>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</si>
  <si>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</si>
  <si>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</si>
  <si>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</si>
  <si>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</si>
  <si>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</si>
  <si>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</si>
  <si>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</si>
  <si>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</si>
  <si>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</si>
  <si>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</si>
  <si>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</si>
  <si>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</si>
  <si>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</si>
  <si>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</si>
  <si>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</si>
  <si>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</si>
  <si>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</si>
  <si>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</si>
  <si>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</si>
  <si>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</si>
  <si>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</si>
  <si>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</si>
  <si>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</si>
  <si>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</si>
  <si>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</si>
  <si>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</si>
  <si>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</si>
  <si>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</si>
  <si>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</si>
  <si>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</si>
  <si>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</si>
  <si>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</si>
  <si>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</si>
  <si>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</si>
  <si>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</si>
  <si>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</si>
  <si>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</si>
  <si>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</si>
  <si>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</si>
  <si>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</si>
  <si>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</si>
  <si>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</si>
  <si>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</si>
  <si>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</si>
  <si>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</si>
  <si>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</si>
  <si>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</si>
  <si>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</si>
  <si>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</si>
  <si>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</si>
  <si>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</si>
  <si>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</si>
  <si>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</si>
  <si>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</si>
  <si>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</si>
  <si>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</si>
  <si>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</si>
  <si>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</si>
  <si>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</si>
  <si>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</si>
  <si>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</si>
  <si>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</si>
  <si>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</si>
  <si>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</si>
  <si>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</si>
  <si>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</si>
  <si>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</si>
  <si>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</si>
  <si>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</si>
  <si>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</si>
  <si>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</si>
  <si>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</si>
  <si>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</si>
  <si>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</si>
  <si>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</si>
  <si>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</si>
  <si>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</si>
  <si>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</si>
  <si>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</si>
  <si>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</si>
  <si>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</si>
  <si>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</si>
  <si>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</si>
  <si>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</si>
  <si>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</si>
  <si>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</si>
  <si>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</si>
  <si>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</si>
  <si>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</si>
  <si>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</si>
  <si>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</si>
  <si>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</si>
  <si>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</si>
  <si>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</si>
  <si>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</si>
  <si>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</si>
  <si>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</si>
  <si>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</si>
  <si>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</si>
  <si>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</si>
  <si>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</si>
  <si>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</si>
  <si>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</si>
  <si>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</si>
  <si>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</si>
  <si>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</si>
  <si>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</si>
  <si>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</si>
  <si>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</si>
  <si>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</si>
  <si>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</si>
  <si>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</si>
  <si>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</si>
  <si>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</si>
  <si>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</si>
  <si>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</si>
  <si>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</si>
  <si>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</si>
  <si>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</si>
  <si>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</si>
  <si>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</si>
  <si>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</si>
  <si>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</si>
  <si>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</si>
  <si>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</si>
  <si>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</si>
  <si>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</si>
  <si>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</si>
  <si>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</si>
  <si>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</si>
  <si>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</si>
  <si>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</si>
  <si>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</si>
  <si>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</si>
  <si>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</si>
  <si>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</si>
  <si>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</si>
  <si>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</si>
  <si>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</si>
  <si>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</si>
  <si>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</si>
  <si>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</si>
  <si>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</si>
  <si>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</si>
  <si>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</si>
  <si>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</si>
  <si>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</si>
  <si>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</si>
  <si>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</si>
  <si>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</si>
  <si>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</si>
  <si>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</si>
  <si>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</si>
  <si>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</si>
  <si>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</si>
  <si>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</si>
  <si>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</si>
  <si>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</si>
  <si>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</si>
  <si>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</si>
  <si>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</si>
  <si>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</si>
  <si>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</si>
  <si>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</si>
  <si>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</si>
  <si>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</si>
  <si>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</si>
  <si>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</si>
  <si>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</si>
  <si>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</si>
  <si>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</si>
  <si>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</si>
  <si>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</si>
  <si>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</si>
  <si>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</si>
  <si>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</si>
  <si>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</si>
  <si>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</si>
  <si>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</si>
  <si>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</si>
  <si>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</si>
  <si>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</si>
  <si>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</si>
  <si>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</si>
  <si>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</si>
  <si>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</si>
  <si>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</si>
  <si>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</si>
  <si>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</si>
  <si>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</si>
  <si>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</si>
  <si>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</si>
  <si>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</si>
  <si>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</si>
  <si>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</si>
  <si>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</si>
  <si>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</si>
  <si>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</si>
  <si>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</si>
  <si>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</si>
  <si>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</si>
  <si>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</si>
  <si>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</si>
  <si>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</si>
  <si>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</si>
  <si>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</si>
  <si>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</si>
  <si>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</si>
  <si>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</si>
  <si>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</si>
  <si>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</si>
  <si>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</si>
  <si>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</si>
  <si>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</si>
  <si>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</si>
  <si>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</si>
  <si>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</si>
  <si>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</si>
  <si>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</si>
  <si>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</si>
  <si>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</si>
  <si>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</si>
  <si>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</si>
  <si>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</si>
  <si>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</si>
  <si>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</si>
  <si>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</si>
  <si>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</si>
  <si>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</si>
  <si>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</si>
  <si>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</si>
  <si>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</si>
  <si>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</si>
  <si>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</si>
  <si>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</si>
  <si>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</si>
  <si>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</si>
  <si>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</si>
  <si>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</si>
  <si>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</si>
  <si>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</si>
  <si>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</si>
  <si>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</si>
  <si>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</si>
  <si>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</si>
  <si>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</si>
  <si>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</si>
  <si>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</si>
  <si>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</si>
  <si>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</si>
  <si>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</si>
  <si>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</si>
  <si>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</si>
  <si>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</si>
  <si>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</si>
  <si>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</si>
  <si>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</si>
  <si>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</si>
  <si>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</si>
  <si>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</si>
  <si>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</si>
  <si>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</si>
  <si>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</si>
  <si>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</si>
  <si>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</si>
  <si>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</si>
  <si>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</si>
  <si>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</si>
  <si>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</si>
  <si>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</si>
  <si>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</si>
  <si>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</si>
  <si>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</si>
  <si>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</si>
  <si>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</si>
  <si>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</si>
  <si>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</si>
  <si>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</si>
  <si>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</si>
  <si>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</si>
  <si>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</si>
  <si>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</si>
  <si>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</si>
  <si>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</si>
  <si>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</si>
  <si>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</si>
  <si>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</si>
  <si>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</si>
  <si>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</si>
  <si>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</si>
  <si>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</si>
  <si>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</si>
  <si>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</si>
  <si>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</si>
  <si>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</si>
  <si>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</si>
  <si>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</si>
  <si>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</si>
  <si>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</si>
  <si>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</si>
  <si>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</si>
  <si>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</si>
  <si>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</si>
  <si>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</si>
  <si>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</si>
  <si>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</si>
  <si>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</si>
  <si>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</si>
  <si>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</si>
  <si>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</si>
  <si>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</si>
  <si>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</si>
  <si>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</si>
  <si>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</si>
  <si>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</si>
  <si>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</si>
  <si>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</si>
  <si>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</si>
  <si>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</si>
  <si>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</si>
  <si>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</si>
  <si>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</si>
  <si>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</si>
  <si>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</si>
  <si>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</si>
  <si>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</si>
  <si>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</si>
  <si>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</si>
  <si>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</si>
  <si>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</si>
  <si>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</si>
  <si>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</si>
  <si>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</si>
  <si>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</si>
  <si>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</si>
  <si>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</si>
  <si>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</si>
  <si>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</si>
  <si>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</si>
  <si>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</si>
  <si>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</si>
  <si>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</si>
  <si>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</si>
  <si>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</si>
  <si>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</si>
  <si>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</si>
  <si>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</si>
  <si>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</si>
  <si>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</si>
  <si>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</si>
  <si>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</si>
  <si>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</si>
  <si>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</si>
  <si>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</si>
  <si>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</si>
  <si>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</si>
  <si>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</si>
  <si>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</si>
  <si>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</si>
  <si>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</si>
  <si>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</si>
  <si>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</si>
  <si>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</si>
  <si>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</si>
  <si>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</si>
  <si>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</si>
  <si>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</si>
  <si>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</si>
  <si>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</si>
  <si>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</si>
  <si>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</si>
  <si>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</si>
  <si>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</si>
  <si>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</si>
  <si>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</si>
  <si>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</si>
  <si>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</si>
  <si>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</si>
  <si>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</si>
  <si>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</si>
  <si>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</si>
  <si>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</si>
  <si>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</si>
  <si>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</si>
  <si>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</si>
  <si>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</si>
  <si>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</si>
  <si>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</si>
  <si>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</si>
  <si>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</si>
  <si>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</si>
  <si>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</si>
  <si>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</si>
  <si>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</si>
  <si>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</si>
  <si>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</si>
  <si>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</si>
  <si>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</si>
  <si>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</si>
  <si>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</si>
  <si>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</si>
  <si>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</si>
  <si>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</si>
  <si>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</si>
  <si>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</si>
  <si>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</si>
  <si>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</si>
  <si>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</si>
  <si>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</si>
  <si>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</si>
  <si>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</si>
  <si>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</si>
  <si>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</si>
  <si>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</si>
  <si>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</si>
  <si>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</si>
  <si>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</si>
  <si>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</si>
  <si>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</si>
  <si>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</si>
  <si>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</si>
  <si>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</si>
  <si>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</si>
  <si>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</si>
  <si>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</si>
  <si>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</si>
  <si>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</si>
  <si>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</si>
  <si>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</si>
  <si>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</si>
  <si>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</si>
  <si>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</si>
  <si>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</si>
  <si>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</si>
  <si>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</si>
  <si>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</si>
  <si>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</si>
  <si>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</si>
  <si>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</si>
  <si>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</si>
  <si>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</si>
  <si>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</si>
  <si>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</si>
  <si>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</si>
  <si>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</si>
  <si>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</si>
  <si>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</si>
  <si>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</si>
  <si>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</si>
  <si>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</si>
  <si>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</si>
  <si>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</si>
  <si>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</si>
  <si>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</si>
  <si>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</si>
  <si>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</si>
  <si>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</si>
  <si>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</si>
  <si>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</si>
  <si>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</si>
  <si>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</si>
  <si>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</si>
  <si>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</si>
  <si>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</si>
  <si>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</si>
  <si>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</si>
  <si>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</si>
  <si>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</si>
  <si>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</si>
  <si>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</si>
  <si>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</si>
  <si>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</si>
  <si>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</si>
  <si>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</si>
  <si>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</si>
  <si>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</si>
  <si>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</si>
  <si>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</si>
  <si>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</si>
  <si>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</si>
  <si>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</si>
  <si>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</si>
  <si>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</si>
  <si>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</si>
  <si>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</si>
  <si>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</si>
  <si>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</si>
  <si>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</si>
  <si>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</si>
  <si>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</si>
  <si>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</si>
  <si>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</si>
  <si>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</si>
  <si>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</si>
  <si>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</si>
  <si>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</si>
  <si>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</si>
  <si>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</si>
  <si>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</si>
  <si>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</si>
  <si>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</si>
  <si>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</si>
  <si>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</si>
  <si>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</si>
  <si>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</si>
  <si>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</si>
  <si>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</si>
  <si>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</si>
  <si>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</si>
  <si>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</si>
  <si>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</si>
  <si>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</si>
  <si>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</si>
  <si>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</si>
  <si>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</si>
  <si>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</si>
  <si>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</si>
  <si>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</si>
  <si>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</si>
  <si>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</si>
  <si>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</si>
  <si>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</si>
  <si>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</si>
  <si>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</si>
  <si>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</si>
  <si>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</si>
  <si>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</si>
  <si>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</si>
  <si>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</si>
  <si>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</si>
  <si>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</si>
  <si>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</si>
  <si>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</si>
  <si>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</si>
  <si>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</si>
  <si>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</si>
  <si>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</si>
  <si>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</si>
  <si>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</si>
  <si>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</si>
  <si>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</si>
  <si>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</si>
  <si>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</si>
  <si>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</si>
  <si>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</si>
  <si>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</si>
  <si>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</si>
  <si>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</si>
  <si>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</si>
  <si>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</si>
  <si>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</si>
  <si>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</si>
  <si>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</si>
  <si>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</si>
  <si>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</si>
  <si>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</si>
  <si>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</si>
  <si>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</si>
  <si>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</si>
  <si>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</si>
  <si>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</si>
  <si>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</si>
  <si>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</si>
  <si>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</si>
  <si>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</si>
  <si>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</si>
  <si>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</si>
  <si>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</si>
  <si>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</si>
  <si>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</si>
  <si>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</si>
  <si>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</si>
  <si>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</si>
  <si>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</si>
  <si>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</si>
  <si>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</si>
  <si>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</si>
  <si>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</si>
  <si>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</si>
  <si>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</si>
  <si>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</si>
  <si>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</si>
  <si>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</si>
  <si>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</si>
  <si>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</si>
  <si>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</si>
  <si>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</si>
  <si>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</si>
  <si>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</si>
  <si>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</si>
  <si>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</si>
  <si>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</si>
  <si>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</si>
  <si>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</si>
  <si>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</si>
  <si>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</si>
  <si>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</si>
  <si>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</si>
  <si>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</si>
  <si>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</si>
  <si>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</si>
  <si>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</si>
  <si>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</si>
  <si>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</si>
  <si>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</si>
  <si>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</si>
  <si>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</si>
  <si>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</si>
  <si>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</si>
  <si>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</si>
  <si>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</si>
  <si>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</si>
  <si>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</si>
  <si>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</si>
  <si>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</si>
  <si>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</si>
  <si>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</si>
  <si>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</si>
  <si>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</si>
  <si>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</si>
  <si>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</si>
  <si>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</si>
  <si>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</si>
  <si>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</si>
  <si>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</si>
  <si>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</si>
  <si>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</si>
  <si>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</si>
  <si>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</si>
  <si>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</si>
  <si>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</si>
  <si>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</si>
  <si>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</si>
  <si>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</si>
  <si>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</si>
  <si>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</si>
  <si>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</si>
  <si>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</si>
  <si>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</si>
  <si>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</si>
  <si>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</si>
  <si>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</si>
  <si>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</si>
  <si>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</si>
  <si>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</si>
  <si>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</si>
  <si>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</si>
  <si>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</si>
  <si>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</si>
  <si>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</si>
  <si>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</si>
  <si>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</si>
  <si>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</si>
  <si>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</si>
  <si>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</si>
  <si>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</si>
  <si>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</si>
  <si>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</si>
  <si>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</si>
  <si>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</si>
  <si>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</si>
  <si>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</si>
  <si>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</si>
  <si>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</si>
  <si>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</si>
  <si>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</si>
  <si>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</si>
  <si>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</si>
  <si>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</si>
  <si>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</si>
  <si>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</si>
  <si>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</si>
  <si>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</si>
  <si>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</si>
  <si>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</si>
  <si>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</si>
  <si>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</si>
  <si>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</si>
  <si>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</si>
  <si>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</si>
  <si>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</si>
  <si>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</si>
  <si>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</si>
  <si>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</si>
  <si>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</si>
  <si>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</si>
  <si>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</si>
  <si>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</si>
  <si>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</si>
  <si>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</si>
  <si>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</si>
  <si>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</si>
  <si>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</si>
  <si>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</si>
  <si>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</si>
  <si>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</si>
  <si>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</si>
  <si>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</si>
  <si>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</si>
  <si>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</si>
  <si>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</si>
  <si>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</si>
  <si>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</si>
  <si>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</si>
  <si>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</si>
  <si>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</si>
  <si>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</si>
  <si>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</si>
  <si>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</si>
  <si>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</si>
  <si>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</si>
  <si>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</si>
  <si>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</si>
  <si>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</si>
  <si>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</si>
  <si>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</si>
  <si>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</si>
  <si>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</si>
  <si>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</si>
  <si>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</si>
  <si>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</si>
  <si>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</si>
  <si>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</si>
  <si>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</si>
  <si>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</si>
  <si>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</si>
  <si>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</si>
  <si>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</si>
  <si>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</si>
  <si>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</si>
  <si>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</si>
  <si>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</si>
  <si>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</si>
  <si>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</si>
  <si>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</si>
  <si>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</si>
  <si>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</si>
  <si>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</si>
  <si>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</si>
  <si>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</si>
  <si>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</si>
  <si>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</si>
  <si>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</si>
  <si>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</si>
  <si>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</si>
  <si>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</si>
  <si>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</si>
  <si>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</si>
  <si>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</si>
  <si>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</si>
  <si>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</si>
  <si>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</si>
  <si>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</si>
  <si>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</si>
  <si>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</si>
  <si>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</si>
  <si>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</si>
  <si>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</si>
  <si>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</si>
  <si>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</si>
  <si>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</si>
  <si>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</si>
  <si>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</si>
  <si>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</si>
  <si>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</si>
  <si>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</si>
  <si>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</si>
  <si>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</si>
  <si>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</si>
  <si>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</si>
  <si>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</si>
  <si>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</si>
  <si>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</si>
  <si>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</si>
  <si>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</si>
  <si>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</si>
  <si>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</si>
  <si>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</si>
  <si>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</si>
  <si>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</si>
  <si>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</si>
  <si>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</si>
  <si>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</si>
  <si>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</si>
  <si>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</si>
  <si>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</si>
  <si>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</si>
  <si>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</si>
  <si>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</si>
  <si>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</si>
  <si>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</si>
  <si>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</si>
  <si>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</si>
  <si>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</si>
  <si>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</si>
  <si>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</si>
  <si>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</si>
  <si>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</si>
  <si>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</si>
  <si>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</si>
  <si>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</si>
  <si>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</si>
  <si>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</si>
  <si>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</si>
  <si>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</si>
  <si>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</si>
  <si>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</si>
  <si>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</si>
  <si>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</si>
  <si>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</si>
  <si>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</si>
  <si>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</si>
  <si>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</si>
  <si>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</si>
  <si>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</si>
  <si>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</si>
  <si>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</si>
  <si>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</si>
  <si>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</si>
  <si>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</si>
  <si>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</si>
  <si>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</si>
  <si>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</si>
  <si>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</si>
  <si>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</si>
  <si>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</si>
  <si>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</si>
  <si>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</si>
  <si>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</si>
  <si>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</si>
  <si>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</si>
  <si>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</si>
  <si>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</si>
  <si>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</si>
  <si>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</si>
  <si>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</si>
  <si>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</si>
  <si>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</si>
  <si>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</si>
  <si>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</si>
  <si>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</si>
  <si>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</si>
  <si>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</si>
  <si>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</si>
  <si>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</si>
  <si>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</si>
  <si>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</si>
  <si>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</si>
  <si>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</si>
  <si>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</si>
  <si>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</si>
  <si>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</si>
  <si>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</si>
  <si>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</si>
  <si>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</si>
  <si>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</si>
  <si>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</si>
  <si>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</si>
  <si>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</si>
  <si>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</si>
  <si>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</si>
  <si>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</si>
  <si>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</si>
  <si>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</si>
  <si>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</si>
  <si>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</si>
  <si>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</si>
  <si>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</si>
  <si>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</si>
  <si>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</si>
  <si>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</si>
  <si>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</si>
  <si>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</si>
  <si>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</si>
  <si>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</si>
  <si>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</si>
  <si>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</si>
  <si>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</si>
  <si>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</si>
  <si>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</si>
  <si>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</si>
  <si>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</si>
  <si>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</si>
  <si>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</si>
  <si>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</si>
  <si>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</si>
  <si>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</si>
  <si>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</si>
  <si>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</si>
  <si>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</si>
  <si>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</si>
  <si>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</si>
  <si>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</si>
  <si>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</si>
  <si>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</si>
  <si>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</si>
  <si>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</si>
  <si>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</si>
  <si>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</si>
  <si>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</si>
  <si>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</si>
  <si>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</si>
  <si>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</si>
  <si>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</si>
  <si>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</si>
  <si>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</si>
  <si>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</si>
  <si>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</si>
  <si>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</si>
  <si>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</si>
  <si>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</si>
  <si>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</si>
  <si>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</si>
  <si>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</si>
  <si>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</si>
  <si>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</si>
  <si>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</si>
  <si>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</si>
  <si>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</si>
  <si>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</si>
  <si>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</si>
  <si>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</si>
  <si>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</si>
  <si>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</si>
  <si>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</si>
  <si>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</si>
  <si>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</si>
  <si>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</si>
  <si>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</si>
  <si>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</si>
  <si>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</si>
  <si>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</si>
  <si>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</si>
  <si>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</si>
  <si>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</si>
  <si>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</si>
  <si>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</si>
  <si>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</si>
  <si>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</si>
  <si>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</si>
  <si>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</si>
  <si>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</si>
  <si>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</si>
  <si>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</si>
  <si>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</si>
  <si>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</si>
  <si>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</si>
  <si>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</si>
  <si>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</si>
  <si>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</si>
  <si>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</si>
  <si>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</si>
  <si>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</si>
  <si>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</si>
  <si>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</si>
  <si>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</si>
  <si>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</si>
  <si>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</si>
  <si>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</si>
  <si>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</si>
  <si>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</si>
  <si>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</si>
  <si>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</si>
  <si>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</si>
  <si>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</si>
  <si>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</si>
  <si>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</si>
  <si>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</si>
  <si>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</si>
  <si>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</si>
  <si>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</si>
  <si>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</si>
  <si>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</si>
  <si>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</si>
  <si>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</si>
  <si>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</si>
  <si>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</si>
  <si>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</si>
  <si>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</si>
  <si>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</si>
  <si>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</si>
  <si>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</si>
  <si>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</si>
  <si>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</si>
  <si>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</si>
  <si>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</si>
  <si>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</si>
  <si>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</si>
  <si>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</si>
  <si>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</si>
  <si>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</si>
  <si>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</si>
  <si>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</si>
  <si>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</si>
  <si>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</si>
  <si>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</si>
  <si>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</si>
  <si>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</si>
  <si>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</si>
  <si>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</si>
  <si>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</si>
  <si>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</si>
  <si>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</si>
  <si>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</si>
  <si>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</si>
  <si>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</si>
  <si>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</si>
  <si>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</si>
  <si>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</si>
  <si>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</si>
  <si>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</si>
  <si>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</si>
  <si>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</si>
  <si>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</si>
  <si>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</si>
  <si>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</si>
  <si>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</si>
  <si>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</si>
  <si>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</si>
  <si>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</si>
  <si>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</si>
  <si>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</si>
  <si>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</si>
  <si>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</si>
  <si>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</si>
  <si>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</si>
  <si>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</si>
  <si>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</si>
  <si>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</si>
  <si>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</si>
  <si>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</si>
  <si>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</si>
  <si>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</si>
  <si>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</si>
  <si>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</si>
  <si>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</si>
  <si>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</si>
  <si>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</si>
  <si>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</si>
  <si>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</si>
  <si>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</si>
  <si>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</si>
  <si>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</si>
  <si>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</si>
  <si>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</si>
  <si>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</si>
  <si>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</si>
  <si>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</si>
  <si>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</si>
  <si>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</si>
  <si>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</si>
  <si>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</si>
  <si>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</si>
  <si>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</si>
  <si>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</si>
  <si>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</si>
  <si>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</si>
  <si>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</si>
  <si>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</si>
  <si>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</si>
  <si>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</si>
  <si>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</si>
  <si>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</si>
  <si>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</si>
  <si>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</si>
  <si>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</si>
  <si>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</si>
  <si>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</si>
  <si>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</si>
  <si>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</si>
  <si>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</si>
  <si>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</si>
  <si>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</si>
  <si>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</si>
  <si>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</si>
  <si>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</si>
  <si>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</si>
  <si>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</si>
  <si>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</si>
  <si>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</si>
  <si>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</si>
  <si>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</si>
  <si>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</si>
  <si>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</si>
  <si>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</si>
  <si>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</si>
  <si>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</si>
  <si>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</si>
  <si>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</si>
  <si>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</si>
  <si>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</si>
  <si>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</si>
  <si>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</si>
  <si>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</si>
  <si>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</si>
  <si>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</si>
  <si>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</si>
  <si>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</si>
  <si>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</si>
  <si>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</si>
  <si>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</si>
  <si>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</si>
  <si>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</si>
  <si>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</si>
  <si>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</si>
  <si>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</si>
  <si>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</si>
  <si>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</si>
  <si>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</si>
  <si>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</si>
  <si>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</si>
  <si>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</si>
  <si>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</si>
  <si>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</si>
  <si>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</si>
  <si>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</si>
  <si>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</si>
  <si>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</si>
  <si>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</si>
  <si>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</si>
  <si>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</si>
  <si>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</si>
  <si>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</si>
  <si>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</si>
  <si>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</si>
  <si>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</si>
  <si>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</si>
  <si>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</si>
  <si>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</si>
  <si>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</si>
  <si>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</si>
  <si>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</si>
  <si>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</si>
  <si>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</si>
  <si>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</si>
  <si>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</si>
  <si>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</si>
  <si>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</si>
  <si>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</si>
  <si>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</si>
  <si>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</si>
  <si>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</si>
  <si>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</si>
  <si>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</si>
  <si>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</si>
  <si>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</si>
  <si>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</si>
  <si>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</si>
  <si>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</si>
  <si>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</si>
  <si>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</si>
  <si>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</si>
  <si>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</si>
  <si>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</si>
  <si>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</si>
  <si>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</si>
  <si>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</si>
  <si>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</si>
  <si>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</si>
  <si>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</si>
  <si>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</si>
  <si>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</si>
  <si>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</si>
  <si>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</si>
  <si>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</si>
  <si>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</si>
  <si>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</si>
  <si>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</si>
  <si>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</si>
  <si>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</si>
  <si>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</si>
  <si>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</si>
  <si>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</si>
  <si>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</si>
  <si>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</si>
  <si>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</si>
  <si>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</si>
  <si>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</si>
  <si>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</si>
  <si>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</si>
  <si>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</si>
  <si>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</si>
  <si>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</si>
  <si>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</si>
  <si>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</si>
  <si>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</si>
  <si>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</si>
  <si>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</si>
  <si>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</si>
  <si>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</si>
  <si>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</si>
  <si>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</si>
  <si>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</si>
  <si>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</si>
  <si>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</si>
  <si>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</si>
  <si>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</si>
  <si>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</si>
  <si>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</si>
  <si>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</si>
  <si>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</si>
  <si>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</si>
  <si>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</si>
  <si>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</si>
  <si>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</si>
  <si>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</si>
  <si>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</si>
  <si>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</si>
  <si>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</si>
  <si>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</si>
  <si>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</si>
  <si>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</si>
  <si>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</si>
  <si>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</si>
  <si>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</si>
  <si>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</si>
  <si>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</si>
  <si>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</si>
  <si>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</si>
  <si>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</si>
  <si>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</si>
  <si>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</si>
  <si>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</si>
  <si>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</si>
  <si>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</si>
  <si>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</si>
  <si>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</si>
  <si>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</si>
  <si>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</si>
  <si>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</si>
  <si>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</si>
  <si>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</si>
  <si>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</si>
  <si>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</si>
  <si>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</si>
  <si>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</si>
  <si>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</si>
  <si>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</si>
  <si>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</si>
  <si>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</si>
  <si>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</si>
  <si>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</si>
  <si>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</si>
  <si>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</si>
  <si>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</si>
  <si>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</si>
  <si>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</si>
  <si>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</si>
  <si>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</si>
  <si>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</si>
  <si>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</si>
  <si>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</si>
  <si>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</si>
  <si>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</si>
  <si>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</si>
  <si>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</si>
  <si>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</si>
  <si>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</si>
  <si>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</si>
  <si>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</si>
  <si>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</si>
  <si>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</si>
  <si>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</si>
  <si>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</si>
  <si>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</si>
  <si>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</si>
  <si>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</si>
  <si>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</si>
  <si>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</si>
  <si>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</si>
  <si>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</si>
  <si>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</si>
  <si>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</si>
  <si>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</si>
  <si>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</si>
  <si>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</si>
  <si>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</si>
  <si>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</si>
  <si>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</si>
  <si>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</si>
  <si>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</si>
  <si>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</si>
  <si>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</si>
  <si>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</si>
  <si>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</si>
  <si>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</si>
  <si>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</si>
  <si>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</si>
  <si>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</si>
  <si>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</si>
  <si>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</si>
  <si>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</si>
  <si>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</si>
  <si>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</si>
  <si>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</si>
  <si>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</si>
  <si>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</si>
  <si>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</si>
  <si>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</si>
  <si>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</si>
  <si>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</si>
  <si>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</si>
  <si>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</si>
  <si>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</si>
  <si>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</si>
  <si>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</si>
  <si>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</si>
  <si>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</si>
  <si>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</si>
  <si>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</si>
  <si>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</si>
  <si>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</si>
  <si>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</si>
  <si>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</si>
  <si>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</si>
  <si>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</si>
  <si>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</si>
  <si>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</si>
  <si>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</si>
  <si>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</si>
  <si>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</si>
  <si>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</si>
  <si>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</si>
  <si>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</si>
  <si>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</si>
  <si>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</si>
  <si>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</si>
  <si>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</si>
  <si>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</si>
  <si>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</si>
  <si>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</si>
  <si>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</si>
  <si>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</si>
  <si>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</si>
  <si>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</si>
  <si>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</si>
  <si>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</si>
  <si>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</si>
  <si>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</si>
  <si>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</si>
  <si>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</si>
  <si>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</si>
  <si>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</si>
  <si>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</si>
  <si>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</si>
  <si>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</si>
  <si>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</si>
  <si>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</si>
  <si>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</si>
  <si>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</si>
  <si>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</si>
  <si>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</si>
  <si>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</si>
  <si>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</si>
  <si>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</si>
  <si>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</si>
  <si>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</si>
  <si>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</si>
  <si>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</si>
  <si>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</si>
  <si>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</si>
  <si>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</si>
  <si>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</si>
  <si>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</si>
  <si>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</si>
  <si>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</si>
  <si>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</si>
  <si>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</si>
  <si>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</si>
  <si>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</si>
  <si>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</si>
  <si>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</si>
  <si>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</si>
  <si>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</si>
  <si>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</si>
  <si>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</si>
  <si>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</si>
  <si>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</si>
  <si>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</si>
  <si>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</si>
  <si>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</si>
  <si>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</si>
  <si>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</si>
  <si>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</si>
  <si>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</si>
  <si>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</si>
  <si>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</si>
  <si>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</si>
  <si>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</si>
  <si>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</si>
  <si>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</si>
  <si>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</si>
  <si>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</si>
  <si>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</si>
  <si>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</si>
  <si>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</si>
  <si>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</si>
  <si>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</si>
  <si>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</si>
  <si>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</si>
  <si>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</si>
  <si>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</si>
  <si>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</si>
  <si>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</si>
  <si>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</si>
  <si>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</si>
  <si>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</si>
  <si>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</si>
  <si>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</si>
  <si>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</si>
  <si>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</si>
  <si>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</si>
  <si>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</si>
  <si>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</si>
  <si>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</si>
  <si>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</si>
  <si>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</si>
  <si>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</si>
  <si>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</si>
  <si>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</si>
  <si>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</si>
  <si>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</si>
  <si>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</si>
  <si>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</si>
  <si>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</si>
  <si>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</si>
  <si>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</si>
  <si>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</si>
  <si>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</si>
  <si>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</si>
  <si>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</si>
  <si>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</si>
  <si>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</si>
  <si>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</si>
  <si>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</si>
  <si>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</si>
  <si>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</si>
  <si>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</si>
  <si>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</si>
  <si>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</si>
  <si>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</si>
  <si>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</si>
  <si>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</si>
  <si>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</si>
  <si>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</si>
  <si>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</si>
  <si>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</si>
  <si>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</si>
  <si>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</si>
  <si>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</si>
  <si>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</si>
  <si>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</si>
  <si>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</si>
  <si>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</si>
  <si>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</si>
  <si>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</si>
  <si>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</si>
  <si>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</si>
  <si>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</si>
  <si>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</si>
  <si>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</si>
  <si>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</si>
  <si>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</si>
  <si>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</si>
  <si>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</si>
  <si>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</si>
  <si>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</si>
  <si>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</si>
  <si>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</si>
  <si>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</si>
  <si>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</si>
  <si>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</si>
  <si>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</si>
  <si>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</si>
  <si>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</si>
  <si>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</si>
  <si>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</si>
  <si>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</si>
  <si>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</si>
  <si>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</si>
  <si>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</si>
  <si>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</si>
  <si>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</si>
  <si>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</si>
  <si>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</si>
  <si>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</si>
  <si>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</si>
  <si>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</si>
  <si>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</si>
  <si>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</si>
  <si>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</si>
  <si>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</si>
  <si>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</si>
  <si>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</si>
  <si>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</si>
  <si>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</si>
  <si>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</si>
  <si>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</si>
  <si>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</si>
  <si>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</si>
  <si>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</si>
  <si>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</si>
  <si>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</si>
  <si>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</si>
  <si>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</si>
  <si>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</si>
  <si>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</si>
  <si>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</si>
  <si>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</si>
  <si>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</si>
  <si>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</si>
  <si>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</si>
  <si>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</si>
  <si>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</si>
  <si>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</si>
  <si>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</si>
  <si>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</si>
  <si>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</si>
  <si>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</si>
  <si>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</si>
  <si>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</si>
  <si>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</si>
  <si>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</si>
  <si>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</si>
  <si>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</si>
  <si>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</si>
  <si>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</si>
  <si>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</si>
  <si>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</si>
  <si>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</si>
  <si>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</si>
  <si>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</si>
  <si>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</si>
  <si>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</si>
  <si>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</si>
  <si>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</si>
  <si>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</si>
  <si>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</si>
  <si>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</si>
  <si>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</si>
  <si>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</si>
  <si>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</si>
  <si>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</si>
  <si>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</si>
  <si>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</si>
  <si>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</si>
  <si>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</si>
  <si>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</si>
  <si>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</si>
  <si>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</si>
  <si>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</si>
  <si>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</si>
  <si>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</si>
  <si>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</si>
  <si>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</si>
  <si>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</si>
  <si>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</si>
  <si>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</si>
  <si>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</si>
  <si>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</si>
  <si>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</si>
  <si>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</si>
  <si>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</si>
  <si>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</si>
  <si>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</si>
  <si>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</si>
  <si>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</si>
  <si>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</si>
  <si>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</si>
  <si>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</si>
  <si>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</si>
  <si>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</si>
  <si>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</si>
  <si>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</si>
  <si>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</si>
  <si>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</si>
  <si>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</si>
  <si>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</si>
  <si>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</si>
  <si>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</si>
  <si>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</si>
  <si>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</si>
  <si>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</si>
  <si>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</si>
  <si>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</si>
  <si>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</si>
  <si>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</si>
  <si>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</si>
  <si>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</si>
  <si>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</si>
  <si>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</si>
  <si>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</si>
  <si>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</si>
  <si>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</si>
  <si>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</si>
  <si>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</si>
  <si>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</si>
  <si>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</si>
  <si>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</si>
  <si>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</si>
  <si>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</si>
  <si>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</si>
  <si>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</si>
  <si>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</si>
  <si>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</si>
  <si>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</si>
  <si>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</si>
  <si>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</si>
  <si>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</si>
  <si>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</si>
  <si>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</si>
  <si>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</si>
  <si>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</si>
  <si>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</si>
  <si>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</si>
  <si>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</si>
  <si>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</si>
  <si>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</si>
  <si>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</si>
  <si>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</si>
  <si>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</si>
  <si>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</si>
  <si>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</si>
  <si>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</si>
  <si>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</si>
  <si>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</si>
  <si>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</si>
  <si>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</si>
  <si>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</si>
  <si>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</si>
  <si>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</si>
  <si>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</si>
  <si>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</si>
  <si>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</si>
  <si>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</si>
  <si>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</si>
  <si>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</si>
  <si>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</si>
  <si>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</si>
  <si>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</si>
  <si>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</si>
  <si>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</si>
  <si>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</si>
  <si>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</si>
  <si>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</si>
  <si>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</si>
  <si>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</si>
  <si>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</si>
  <si>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</si>
  <si>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</si>
  <si>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</si>
  <si>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</si>
  <si>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</si>
  <si>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</si>
  <si>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</si>
  <si>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</si>
  <si>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</si>
  <si>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</si>
  <si>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</si>
  <si>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</si>
  <si>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</si>
  <si>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</si>
  <si>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</si>
  <si>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</si>
  <si>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</si>
  <si>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</si>
  <si>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</si>
  <si>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</si>
  <si>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</si>
  <si>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</si>
  <si>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</si>
  <si>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</si>
  <si>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</si>
  <si>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</si>
  <si>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</si>
  <si>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</si>
  <si>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</si>
  <si>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</si>
  <si>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</si>
  <si>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</si>
  <si>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</si>
  <si>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</si>
  <si>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</si>
  <si>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</si>
  <si>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</si>
  <si>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</si>
  <si>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</si>
  <si>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</si>
  <si>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</si>
  <si>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</si>
  <si>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</si>
  <si>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</si>
  <si>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</si>
  <si>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</si>
  <si>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</si>
  <si>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</si>
  <si>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</si>
  <si>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</si>
  <si>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</si>
  <si>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</si>
  <si>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</si>
  <si>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</si>
  <si>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</si>
  <si>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</si>
  <si>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</si>
  <si>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</si>
  <si>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</si>
  <si>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</si>
  <si>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</si>
  <si>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</si>
  <si>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</si>
  <si>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</si>
  <si>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</si>
  <si>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</si>
  <si>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</si>
  <si>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</si>
  <si>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</si>
  <si>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</si>
  <si>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</si>
  <si>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</si>
  <si>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</si>
  <si>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</si>
  <si>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</si>
  <si>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</si>
  <si>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</si>
  <si>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</si>
  <si>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</si>
  <si>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</si>
  <si>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</si>
  <si>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</si>
  <si>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</si>
  <si>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</si>
  <si>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</si>
  <si>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</si>
  <si>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</si>
  <si>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</si>
  <si>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</si>
  <si>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</si>
  <si>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</si>
  <si>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</si>
  <si>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</si>
  <si>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</si>
  <si>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</si>
  <si>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</si>
  <si>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</si>
  <si>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</si>
  <si>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</si>
  <si>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</si>
  <si>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</si>
  <si>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</si>
  <si>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</si>
  <si>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</si>
  <si>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</si>
  <si>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</si>
  <si>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</si>
  <si>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</si>
  <si>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</si>
  <si>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</si>
  <si>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</si>
  <si>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</si>
  <si>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</si>
  <si>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</si>
  <si>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</si>
  <si>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</si>
  <si>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</si>
  <si>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</si>
  <si>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</si>
  <si>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</si>
  <si>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</si>
  <si>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</si>
  <si>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</si>
  <si>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</si>
  <si>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</si>
  <si>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</si>
  <si>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</si>
  <si>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</si>
  <si>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</si>
  <si>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</si>
  <si>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</si>
  <si>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</si>
  <si>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</si>
  <si>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</si>
  <si>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</si>
  <si>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</si>
  <si>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</si>
  <si>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</si>
  <si>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</si>
  <si>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</si>
  <si>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</si>
  <si>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</si>
  <si>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</si>
  <si>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</si>
  <si>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</si>
  <si>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</si>
  <si>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</si>
  <si>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</si>
  <si>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</si>
  <si>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</si>
  <si>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</si>
  <si>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</si>
  <si>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</si>
  <si>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</si>
  <si>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</si>
  <si>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</si>
  <si>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</si>
  <si>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</si>
  <si>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</si>
  <si>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</si>
  <si>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</si>
  <si>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</si>
  <si>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</si>
  <si>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</si>
  <si>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</si>
  <si>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</si>
  <si>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</si>
  <si>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</si>
  <si>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</si>
  <si>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</si>
  <si>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</si>
  <si>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</si>
  <si>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</si>
  <si>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</si>
  <si>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</si>
  <si>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</si>
  <si>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</si>
  <si>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</si>
  <si>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</si>
  <si>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</si>
  <si>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</si>
  <si>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</si>
  <si>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</si>
  <si>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</si>
  <si>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</si>
  <si>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</si>
  <si>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</si>
  <si>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</si>
  <si>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</si>
  <si>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</si>
  <si>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</si>
  <si>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</si>
  <si>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</si>
  <si>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</si>
  <si>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</si>
  <si>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</si>
  <si>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</si>
  <si>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</si>
  <si>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</si>
  <si>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</si>
  <si>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</si>
  <si>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</si>
  <si>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</si>
  <si>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</si>
  <si>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</si>
  <si>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</si>
  <si>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</si>
  <si>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</si>
  <si>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</si>
  <si>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</si>
  <si>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</si>
  <si>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</si>
  <si>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</si>
  <si>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</si>
  <si>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</si>
  <si>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</si>
  <si>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</si>
  <si>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</si>
  <si>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</si>
  <si>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</si>
  <si>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</si>
  <si>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</si>
  <si>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</si>
  <si>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</si>
  <si>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</si>
  <si>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</si>
  <si>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</si>
  <si>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</si>
  <si>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</si>
  <si>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</si>
  <si>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</si>
  <si>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</si>
  <si>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</si>
  <si>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</si>
  <si>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</si>
  <si>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</si>
  <si>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</si>
  <si>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</si>
  <si>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</si>
  <si>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</si>
  <si>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</si>
  <si>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</si>
  <si>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</si>
  <si>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</si>
  <si>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</si>
  <si>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</si>
  <si>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</si>
  <si>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</si>
  <si>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</si>
  <si>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</si>
  <si>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</si>
  <si>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</si>
  <si>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</si>
  <si>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</si>
  <si>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</si>
  <si>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</si>
  <si>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</si>
  <si>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</si>
  <si>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</si>
  <si>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</si>
  <si>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</si>
  <si>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</si>
  <si>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</si>
  <si>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</si>
  <si>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</si>
  <si>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</si>
  <si>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</si>
  <si>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</si>
  <si>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</si>
  <si>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</si>
  <si>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</si>
  <si>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</si>
  <si>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</si>
  <si>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</si>
  <si>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</si>
  <si>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</si>
  <si>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</si>
  <si>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</si>
  <si>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</si>
  <si>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</si>
  <si>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</si>
  <si>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</si>
  <si>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</si>
  <si>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</si>
  <si>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</si>
  <si>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</si>
  <si>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</si>
  <si>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</si>
  <si>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</si>
  <si>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</si>
  <si>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</si>
  <si>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</si>
  <si>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</si>
  <si>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</si>
  <si>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</si>
  <si>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</si>
  <si>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</si>
  <si>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</si>
  <si>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</si>
  <si>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</si>
  <si>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</si>
  <si>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</si>
  <si>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</si>
  <si>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</si>
  <si>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</si>
  <si>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</si>
  <si>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</si>
  <si>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</si>
  <si>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</si>
  <si>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</si>
  <si>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</si>
  <si>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</si>
  <si>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</si>
  <si>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</si>
  <si>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</si>
  <si>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</si>
  <si>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</si>
  <si>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</si>
  <si>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</si>
  <si>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</si>
  <si>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</si>
  <si>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</si>
  <si>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</si>
  <si>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</si>
  <si>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</si>
  <si>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</si>
  <si>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</si>
  <si>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</si>
  <si>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</si>
  <si>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</si>
  <si>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</si>
  <si>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</si>
  <si>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</si>
  <si>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</si>
  <si>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</si>
  <si>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</si>
  <si>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</si>
  <si>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</si>
  <si>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</si>
  <si>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</si>
  <si>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</si>
  <si>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</si>
  <si>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</si>
  <si>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</si>
  <si>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</si>
  <si>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</si>
  <si>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</si>
  <si>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</si>
  <si>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</si>
  <si>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</si>
  <si>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</si>
  <si>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</si>
  <si>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</si>
  <si>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</si>
  <si>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</si>
  <si>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</si>
  <si>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</si>
  <si>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</si>
  <si>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</si>
  <si>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</si>
  <si>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</si>
  <si>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</si>
  <si>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</si>
  <si>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</si>
  <si>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</si>
  <si>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</si>
  <si>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</si>
  <si>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</si>
  <si>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</si>
  <si>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</si>
  <si>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</si>
  <si>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</si>
  <si>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</si>
  <si>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</si>
  <si>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</si>
  <si>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</si>
  <si>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</si>
  <si>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</si>
  <si>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</si>
  <si>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</si>
  <si>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</si>
  <si>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</si>
  <si>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</si>
  <si>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</si>
  <si>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</si>
  <si>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</si>
  <si>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</si>
  <si>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</si>
  <si>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</si>
  <si>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</si>
  <si>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</si>
  <si>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</si>
  <si>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</si>
  <si>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</si>
  <si>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</si>
  <si>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</si>
  <si>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</si>
  <si>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</si>
  <si>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</si>
  <si>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</si>
  <si>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</si>
  <si>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</si>
  <si>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</si>
  <si>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</si>
  <si>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</si>
  <si>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</si>
  <si>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</si>
  <si>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</si>
  <si>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</si>
  <si>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</si>
  <si>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</si>
  <si>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</si>
  <si>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</si>
  <si>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</si>
  <si>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</si>
  <si>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</si>
  <si>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</si>
  <si>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</si>
  <si>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</si>
  <si>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</si>
  <si>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</si>
  <si>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</si>
  <si>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</si>
  <si>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</si>
  <si>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</si>
  <si>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</si>
  <si>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</si>
  <si>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</si>
  <si>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</si>
  <si>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</si>
  <si>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</si>
  <si>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</si>
  <si>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</si>
  <si>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</si>
  <si>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</si>
  <si>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</si>
  <si>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</si>
  <si>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</si>
  <si>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</si>
  <si>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</si>
  <si>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</si>
  <si>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</si>
  <si>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</si>
  <si>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</si>
  <si>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</si>
  <si>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</si>
  <si>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</si>
  <si>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</si>
  <si>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</si>
  <si>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</si>
  <si>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</si>
  <si>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</si>
  <si>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</si>
  <si>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</si>
  <si>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</si>
  <si>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</si>
  <si>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</si>
  <si>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</si>
  <si>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</si>
  <si>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</si>
  <si>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</si>
  <si>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</si>
  <si>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</si>
  <si>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</si>
  <si>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</si>
  <si>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</si>
  <si>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</si>
  <si>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</si>
  <si>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</si>
  <si>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</si>
  <si>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</si>
  <si>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</si>
  <si>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</si>
  <si>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</si>
  <si>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</si>
  <si>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</si>
  <si>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</si>
  <si>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</si>
  <si>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</si>
  <si>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</si>
  <si>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</si>
  <si>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</si>
  <si>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</si>
  <si>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</si>
  <si>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</si>
  <si>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</si>
  <si>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</si>
  <si>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</si>
  <si>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</si>
  <si>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</si>
  <si>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</si>
  <si>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</si>
  <si>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</si>
  <si>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</si>
  <si>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</si>
  <si>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</si>
  <si>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</si>
  <si>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</si>
  <si>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</si>
  <si>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</si>
  <si>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</si>
  <si>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</si>
  <si>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</si>
  <si>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</si>
  <si>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</si>
  <si>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</si>
  <si>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</si>
  <si>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</si>
  <si>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</si>
  <si>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</si>
  <si>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</si>
  <si>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</si>
  <si>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</si>
  <si>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</si>
  <si>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</si>
  <si>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</si>
  <si>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</si>
  <si>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</si>
  <si>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</si>
  <si>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</si>
  <si>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</si>
  <si>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</si>
  <si>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</si>
  <si>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</si>
  <si>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</si>
  <si>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</si>
  <si>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</si>
  <si>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</si>
  <si>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</si>
  <si>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</si>
  <si>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</si>
  <si>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</si>
  <si>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</si>
  <si>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</si>
  <si>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</si>
  <si>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</si>
  <si>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</si>
  <si>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</si>
  <si>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</si>
  <si>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</si>
  <si>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</si>
  <si>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</si>
  <si>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</si>
  <si>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</si>
  <si>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</si>
  <si>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</si>
  <si>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</si>
  <si>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</si>
  <si>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</si>
  <si>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</si>
  <si>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</si>
  <si>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</si>
  <si>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</si>
  <si>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</si>
  <si>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</si>
  <si>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</si>
  <si>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</si>
  <si>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</si>
  <si>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</si>
  <si>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</si>
  <si>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</si>
  <si>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</si>
  <si>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</si>
  <si>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</si>
  <si>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</si>
  <si>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</si>
  <si>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</si>
  <si>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</si>
  <si>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</si>
  <si>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</si>
  <si>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</si>
  <si>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</si>
  <si>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</si>
  <si>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</si>
  <si>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</si>
  <si>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</si>
  <si>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</si>
  <si>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</si>
  <si>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</si>
  <si>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</si>
  <si>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</si>
  <si>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</si>
  <si>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</si>
  <si>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</si>
  <si>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</si>
  <si>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</si>
  <si>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</si>
  <si>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</si>
  <si>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</si>
  <si>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</si>
  <si>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</si>
  <si>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</si>
  <si>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</si>
  <si>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</si>
  <si>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</si>
  <si>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</si>
  <si>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</si>
  <si>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</si>
  <si>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</si>
  <si>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</si>
  <si>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</si>
  <si>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</si>
  <si>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</si>
  <si>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</si>
  <si>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</si>
  <si>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</si>
  <si>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</si>
  <si>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</si>
  <si>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</si>
  <si>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</si>
  <si>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</si>
  <si>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</si>
  <si>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</si>
  <si>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</si>
  <si>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</si>
  <si>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</si>
  <si>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</si>
  <si>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</si>
  <si>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</si>
  <si>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</si>
  <si>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</si>
  <si>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</si>
  <si>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</si>
  <si>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</si>
  <si>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</si>
  <si>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</si>
  <si>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</si>
  <si>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</si>
  <si>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</si>
  <si>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</si>
  <si>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</si>
  <si>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</si>
  <si>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</si>
  <si>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</si>
  <si>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</si>
  <si>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</si>
  <si>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</si>
  <si>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</si>
  <si>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</si>
  <si>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</si>
  <si>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</si>
  <si>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</si>
  <si>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</si>
  <si>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</si>
  <si>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</si>
  <si>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</si>
  <si>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</si>
  <si>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</si>
  <si>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</si>
  <si>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</si>
  <si>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</si>
  <si>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</si>
  <si>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</si>
  <si>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</si>
  <si>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</si>
  <si>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</si>
  <si>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</si>
  <si>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</si>
  <si>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</si>
  <si>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</si>
  <si>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</si>
  <si>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</si>
  <si>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</si>
  <si>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</si>
  <si>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</si>
  <si>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</si>
  <si>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</si>
  <si>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</si>
  <si>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</si>
  <si>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</si>
  <si>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</si>
  <si>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</si>
  <si>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</si>
  <si>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</si>
  <si>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</si>
  <si>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</si>
  <si>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</si>
  <si>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</si>
  <si>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</si>
  <si>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</si>
  <si>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</si>
  <si>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</si>
  <si>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</si>
  <si>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</si>
  <si>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</si>
  <si>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</si>
  <si>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</si>
  <si>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</si>
  <si>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</si>
  <si>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</si>
  <si>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</si>
  <si>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</si>
  <si>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</si>
  <si>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</si>
  <si>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</si>
  <si>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</si>
  <si>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</si>
  <si>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</si>
  <si>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</si>
  <si>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</si>
  <si>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</si>
  <si>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</si>
  <si>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</si>
  <si>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</si>
  <si>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</si>
  <si>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</si>
  <si>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</si>
  <si>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</si>
  <si>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</si>
  <si>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</si>
  <si>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</si>
  <si>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</si>
  <si>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</si>
  <si>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</si>
  <si>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</si>
  <si>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</si>
  <si>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</si>
  <si>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</si>
  <si>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</si>
  <si>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</si>
  <si>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</si>
  <si>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</si>
  <si>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</si>
  <si>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</si>
  <si>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</si>
  <si>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</si>
  <si>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</si>
  <si>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</si>
  <si>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</si>
  <si>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</si>
  <si>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</si>
  <si>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</si>
  <si>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</si>
  <si>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</si>
  <si>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</si>
  <si>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</si>
  <si>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</si>
  <si>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</si>
  <si>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</si>
  <si>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</si>
  <si>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</si>
  <si>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</si>
  <si>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</si>
  <si>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</si>
  <si>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</si>
  <si>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</si>
  <si>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</si>
  <si>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</si>
  <si>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</si>
  <si>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</si>
  <si>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</si>
  <si>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</si>
  <si>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</si>
  <si>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</si>
  <si>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</si>
  <si>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</si>
  <si>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</si>
  <si>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</si>
  <si>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</si>
  <si>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</si>
  <si>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</si>
  <si>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</si>
  <si>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</si>
  <si>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</si>
  <si>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</si>
  <si>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</si>
  <si>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</si>
  <si>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</si>
  <si>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</si>
  <si>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</si>
  <si>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</si>
  <si>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</si>
  <si>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</si>
  <si>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</si>
  <si>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</si>
  <si>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</si>
  <si>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</si>
  <si>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</si>
  <si>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</si>
  <si>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</si>
  <si>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</si>
  <si>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</si>
  <si>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</si>
  <si>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</si>
  <si>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</si>
  <si>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</si>
  <si>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</si>
  <si>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</si>
  <si>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</si>
  <si>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</si>
  <si>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</si>
  <si>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</si>
  <si>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</si>
  <si>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</si>
  <si>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</si>
  <si>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</si>
  <si>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</si>
  <si>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</si>
  <si>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</si>
  <si>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</si>
  <si>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</si>
  <si>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</si>
  <si>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</si>
  <si>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</si>
  <si>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</si>
  <si>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</si>
  <si>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</si>
  <si>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</si>
  <si>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</si>
  <si>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</si>
  <si>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</si>
  <si>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</si>
  <si>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</si>
  <si>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</si>
  <si>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</si>
  <si>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</si>
  <si>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</si>
  <si>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</si>
  <si>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</si>
  <si>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</si>
  <si>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</si>
  <si>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</si>
  <si>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</si>
  <si>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</si>
  <si>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</si>
  <si>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</si>
  <si>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</si>
  <si>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</si>
  <si>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</si>
  <si>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</si>
  <si>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</si>
  <si>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</si>
  <si>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</si>
  <si>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</si>
  <si>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</si>
  <si>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</si>
  <si>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</si>
  <si>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</si>
  <si>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</si>
  <si>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</si>
  <si>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</si>
  <si>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</si>
  <si>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</si>
  <si>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</si>
  <si>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</si>
  <si>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</si>
  <si>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</si>
  <si>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</si>
  <si>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</si>
  <si>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</si>
  <si>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</si>
  <si>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</si>
  <si>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</si>
  <si>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</si>
  <si>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</si>
  <si>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</si>
  <si>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</si>
  <si>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</si>
  <si>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</si>
  <si>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</si>
  <si>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</si>
  <si>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</si>
  <si>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</si>
  <si>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</si>
  <si>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</si>
  <si>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</si>
  <si>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</si>
  <si>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</si>
  <si>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</si>
  <si>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</si>
  <si>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</si>
  <si>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</si>
  <si>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</si>
  <si>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</si>
  <si>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</si>
  <si>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</si>
  <si>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</si>
  <si>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</si>
  <si>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</si>
  <si>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</si>
  <si>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</si>
  <si>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</si>
  <si>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</si>
  <si>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</si>
  <si>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</si>
  <si>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</si>
  <si>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</si>
  <si>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</si>
  <si>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</si>
  <si>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</si>
  <si>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</si>
  <si>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</si>
  <si>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</si>
  <si>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</si>
  <si>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</si>
  <si>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</si>
  <si>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</si>
  <si>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</si>
  <si>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</si>
  <si>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</si>
  <si>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</si>
  <si>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</si>
  <si>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</si>
  <si>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</si>
  <si>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</si>
  <si>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</si>
  <si>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</si>
  <si>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</si>
  <si>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</si>
  <si>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</si>
  <si>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</si>
  <si>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</si>
  <si>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</si>
  <si>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</si>
  <si>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</si>
  <si>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</si>
  <si>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</si>
  <si>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</si>
  <si>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</si>
  <si>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</si>
  <si>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</si>
  <si>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</si>
  <si>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</si>
  <si>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</si>
  <si>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</si>
  <si>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</si>
  <si>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</si>
  <si>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</si>
  <si>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</si>
  <si>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</si>
  <si>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</si>
  <si>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</si>
  <si>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</si>
  <si>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</si>
  <si>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</si>
  <si>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</si>
  <si>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</si>
  <si>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</si>
  <si>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</si>
  <si>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</si>
  <si>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</si>
  <si>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</si>
  <si>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</si>
  <si>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</si>
  <si>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</si>
  <si>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</si>
  <si>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</si>
  <si>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</si>
  <si>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</si>
  <si>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</si>
  <si>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</si>
  <si>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</si>
  <si>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</si>
  <si>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</si>
  <si>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</si>
  <si>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</si>
  <si>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</si>
  <si>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</si>
  <si>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</si>
  <si>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</si>
  <si>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</si>
  <si>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</si>
  <si>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</si>
  <si>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</si>
  <si>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</si>
  <si>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</si>
  <si>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</si>
  <si>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</si>
  <si>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</si>
  <si>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</si>
  <si>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</si>
  <si>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</si>
  <si>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</si>
  <si>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</si>
  <si>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</si>
  <si>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</si>
  <si>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</si>
  <si>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</si>
  <si>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</si>
  <si>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</si>
  <si>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</si>
  <si>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</si>
  <si>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</si>
  <si>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</si>
  <si>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</si>
  <si>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</si>
  <si>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</si>
  <si>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</si>
  <si>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</si>
  <si>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</si>
  <si>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</si>
  <si>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</si>
  <si>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</si>
  <si>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</si>
  <si>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</si>
  <si>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</si>
  <si>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</si>
  <si>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</si>
  <si>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</si>
  <si>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</si>
  <si>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</si>
  <si>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</si>
  <si>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</si>
  <si>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</si>
  <si>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</si>
  <si>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</si>
  <si>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</si>
  <si>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</si>
  <si>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</si>
  <si>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</si>
  <si>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</si>
  <si>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</si>
  <si>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</si>
  <si>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</si>
  <si>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</si>
  <si>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</si>
  <si>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</si>
  <si>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</si>
  <si>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</si>
  <si>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</si>
  <si>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</si>
  <si>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</si>
  <si>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</si>
  <si>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</si>
  <si>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</si>
  <si>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</si>
  <si>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</si>
  <si>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</si>
  <si>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</si>
  <si>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</si>
  <si>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</si>
  <si>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</si>
  <si>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</si>
  <si>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</si>
  <si>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</si>
  <si>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</si>
  <si>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</si>
  <si>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</si>
  <si>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</si>
  <si>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</si>
  <si>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</si>
  <si>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</si>
  <si>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</si>
  <si>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</si>
  <si>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</si>
  <si>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</si>
  <si>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</si>
  <si>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</si>
  <si>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</si>
  <si>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</si>
  <si>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</si>
  <si>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</si>
  <si>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</si>
  <si>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</si>
  <si>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</si>
  <si>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</si>
  <si>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</si>
  <si>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</si>
  <si>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</si>
  <si>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</si>
  <si>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</si>
  <si>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</si>
  <si>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</si>
  <si>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</si>
  <si>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</si>
  <si>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</si>
  <si>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</si>
  <si>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</si>
  <si>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</si>
  <si>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</si>
  <si>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</si>
  <si>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</si>
  <si>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</si>
  <si>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</si>
  <si>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</si>
  <si>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</si>
  <si>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</si>
  <si>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</si>
  <si>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</si>
  <si>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</si>
  <si>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</si>
  <si>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</si>
  <si>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</si>
  <si>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</si>
  <si>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</si>
  <si>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</si>
  <si>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</si>
  <si>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</si>
  <si>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</si>
  <si>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</si>
  <si>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</si>
  <si>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</si>
  <si>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</si>
  <si>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</si>
  <si>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</si>
  <si>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</si>
  <si>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</si>
  <si>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</si>
  <si>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</si>
  <si>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</si>
  <si>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</si>
  <si>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</si>
  <si>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</si>
  <si>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</si>
  <si>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</si>
  <si>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</si>
  <si>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</si>
  <si>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</si>
  <si>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</si>
  <si>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</si>
  <si>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</si>
  <si>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</si>
  <si>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</si>
  <si>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</si>
  <si>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</si>
  <si>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</si>
  <si>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</si>
  <si>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</si>
  <si>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</si>
  <si>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</si>
  <si>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</si>
  <si>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</si>
  <si>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</si>
  <si>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</si>
  <si>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</si>
  <si>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</si>
  <si>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</si>
  <si>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</si>
  <si>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</si>
  <si>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</si>
  <si>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</si>
  <si>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</si>
  <si>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</si>
  <si>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</si>
  <si>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</si>
  <si>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</si>
  <si>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</si>
  <si>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</si>
  <si>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</si>
  <si>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</si>
  <si>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</si>
  <si>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</si>
  <si>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</si>
  <si>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</si>
  <si>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</si>
  <si>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</si>
  <si>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</si>
  <si>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</si>
  <si>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</si>
  <si>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</si>
  <si>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</si>
  <si>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</si>
  <si>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</si>
  <si>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</si>
  <si>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</si>
  <si>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</si>
  <si>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</si>
  <si>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</si>
  <si>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</si>
  <si>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</si>
  <si>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</si>
  <si>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</si>
  <si>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</si>
  <si>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</si>
  <si>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</si>
  <si>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</si>
  <si>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</si>
  <si>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</si>
  <si>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</si>
  <si>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</si>
  <si>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</si>
  <si>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</si>
  <si>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</si>
  <si>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</si>
  <si>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</si>
  <si>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</si>
  <si>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</si>
  <si>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</si>
  <si>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</si>
  <si>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</si>
  <si>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</si>
  <si>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</si>
  <si>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</si>
  <si>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</si>
  <si>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</si>
  <si>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</si>
  <si>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</si>
  <si>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</si>
  <si>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</si>
  <si>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</si>
  <si>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</si>
  <si>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</si>
  <si>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</si>
  <si>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</si>
  <si>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</si>
  <si>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</si>
  <si>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</si>
  <si>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</si>
  <si>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</si>
  <si>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</si>
  <si>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</si>
  <si>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</si>
  <si>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</si>
  <si>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</si>
  <si>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</si>
  <si>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</si>
  <si>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</si>
  <si>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</si>
  <si>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</si>
  <si>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</si>
  <si>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</si>
  <si>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</si>
  <si>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</si>
  <si>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</si>
  <si>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</si>
  <si>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</si>
  <si>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</si>
  <si>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</si>
  <si>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</si>
  <si>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</si>
  <si>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</si>
  <si>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</si>
  <si>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</si>
  <si>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</si>
  <si>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</si>
  <si>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</si>
  <si>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</si>
  <si>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</si>
  <si>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</si>
  <si>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</si>
  <si>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</si>
  <si>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</si>
  <si>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</si>
  <si>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</si>
  <si>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</si>
  <si>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</si>
  <si>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</si>
  <si>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</si>
  <si>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</si>
  <si>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</si>
  <si>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</si>
  <si>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</si>
  <si>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</si>
  <si>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</si>
  <si>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</si>
  <si>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</si>
  <si>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</si>
  <si>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</si>
  <si>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</si>
  <si>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</si>
  <si>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</si>
  <si>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</si>
  <si>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</si>
  <si>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</si>
  <si>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</si>
  <si>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</si>
  <si>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</si>
  <si>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</si>
  <si>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</si>
  <si>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</si>
  <si>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</si>
  <si>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</si>
  <si>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</si>
  <si>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</si>
  <si>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</si>
  <si>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</si>
  <si>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</si>
  <si>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</si>
  <si>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</si>
  <si>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</si>
  <si>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</si>
  <si>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</si>
  <si>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</si>
  <si>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</si>
  <si>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</si>
  <si>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</si>
  <si>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</si>
  <si>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</si>
  <si>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</si>
  <si>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</si>
  <si>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</si>
  <si>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</si>
  <si>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</si>
  <si>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</si>
  <si>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</si>
  <si>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</si>
  <si>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</si>
  <si>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</si>
  <si>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</si>
  <si>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</si>
  <si>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</si>
  <si>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</si>
  <si>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</si>
  <si>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</si>
  <si>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</si>
  <si>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</si>
  <si>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</si>
  <si>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</si>
  <si>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</si>
  <si>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</si>
  <si>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</si>
  <si>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</si>
  <si>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</si>
  <si>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</si>
  <si>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</si>
  <si>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</si>
  <si>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</si>
  <si>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</si>
  <si>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</si>
  <si>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</si>
  <si>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</si>
  <si>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</si>
  <si>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</si>
  <si>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</si>
  <si>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</si>
  <si>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</si>
  <si>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</si>
  <si>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</si>
  <si>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</si>
  <si>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</si>
  <si>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</si>
  <si>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</si>
  <si>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</si>
  <si>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</si>
  <si>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</si>
  <si>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</si>
  <si>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</si>
  <si>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</si>
  <si>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</si>
  <si>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</si>
  <si>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</si>
  <si>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</si>
  <si>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</si>
  <si>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</si>
  <si>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</si>
  <si>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</si>
  <si>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</si>
  <si>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</si>
  <si>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</si>
  <si>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</si>
  <si>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</si>
  <si>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</si>
  <si>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</si>
  <si>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</si>
  <si>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</si>
  <si>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</si>
  <si>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</si>
  <si>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</si>
  <si>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</si>
  <si>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</si>
  <si>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</si>
  <si>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</si>
  <si>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</si>
  <si>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</si>
  <si>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</si>
  <si>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</si>
  <si>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</si>
  <si>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</si>
  <si>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</si>
  <si>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</si>
  <si>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</si>
  <si>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</si>
  <si>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</si>
  <si>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</si>
  <si>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</si>
  <si>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</si>
  <si>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</si>
  <si>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</si>
  <si>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</si>
  <si>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</si>
  <si>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</si>
  <si>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</si>
  <si>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</si>
  <si>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</si>
  <si>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</si>
  <si>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</si>
  <si>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</si>
  <si>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</si>
  <si>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</si>
  <si>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</si>
  <si>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</si>
  <si>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</si>
  <si>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</si>
  <si>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</si>
  <si>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</si>
  <si>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</si>
  <si>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</si>
  <si>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</si>
  <si>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</si>
  <si>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</si>
  <si>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</si>
  <si>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</si>
  <si>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</si>
  <si>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</si>
  <si>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</si>
  <si>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</si>
  <si>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</si>
  <si>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</si>
  <si>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</si>
  <si>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</si>
  <si>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</si>
  <si>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</si>
  <si>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</si>
  <si>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</si>
  <si>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</si>
  <si>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</si>
  <si>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</si>
  <si>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</si>
  <si>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</si>
  <si>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</si>
  <si>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</si>
  <si>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</si>
  <si>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</si>
  <si>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</si>
  <si>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</si>
  <si>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</si>
  <si>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</si>
  <si>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</si>
  <si>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</si>
  <si>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</si>
  <si>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</si>
  <si>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</si>
  <si>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</si>
  <si>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</si>
  <si>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</si>
  <si>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</si>
  <si>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</si>
  <si>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</si>
  <si>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</si>
  <si>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</si>
  <si>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</si>
  <si>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</si>
  <si>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</si>
  <si>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</si>
  <si>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</si>
  <si>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</si>
  <si>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</si>
  <si>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</si>
  <si>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</si>
  <si>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</si>
  <si>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</si>
  <si>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</si>
  <si>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</si>
  <si>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</si>
  <si>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</si>
  <si>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</si>
  <si>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</si>
  <si>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</si>
  <si>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</si>
  <si>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</si>
  <si>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</si>
  <si>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</si>
  <si>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</si>
  <si>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</si>
  <si>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</si>
  <si>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</si>
  <si>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</si>
  <si>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</si>
  <si>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</si>
  <si>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</si>
  <si>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</si>
  <si>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</si>
  <si>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</si>
  <si>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</si>
  <si>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</si>
  <si>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</si>
  <si>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</si>
  <si>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</si>
  <si>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</si>
  <si>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</si>
  <si>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</si>
  <si>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</si>
  <si>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</si>
  <si>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</si>
  <si>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</si>
  <si>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</si>
  <si>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</si>
  <si>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</si>
  <si>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</si>
  <si>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</si>
  <si>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</si>
  <si>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</si>
  <si>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</si>
  <si>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</si>
  <si>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</si>
  <si>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</si>
  <si>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</si>
  <si>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</si>
  <si>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</si>
  <si>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</si>
  <si>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</si>
  <si>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</si>
  <si>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</si>
  <si>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</si>
  <si>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</si>
  <si>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</si>
  <si>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</si>
  <si>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</si>
  <si>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</si>
  <si>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</si>
  <si>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</si>
  <si>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</si>
  <si>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</si>
  <si>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</si>
  <si>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</si>
  <si>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</si>
  <si>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</si>
  <si>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</si>
  <si>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</si>
  <si>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</si>
  <si>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</si>
  <si>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</si>
  <si>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</si>
  <si>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</si>
  <si>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</si>
  <si>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</si>
  <si>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</si>
  <si>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</si>
  <si>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</si>
  <si>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</si>
  <si>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</si>
  <si>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</si>
  <si>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</si>
  <si>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</si>
  <si>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</si>
  <si>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</si>
  <si>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</si>
  <si>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</si>
  <si>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</si>
  <si>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</si>
  <si>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</si>
  <si>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</si>
  <si>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</si>
  <si>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</si>
  <si>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</si>
  <si>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</si>
  <si>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</si>
  <si>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</si>
  <si>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</si>
  <si>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</si>
  <si>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</si>
  <si>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</si>
  <si>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</si>
  <si>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</si>
  <si>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</si>
  <si>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</si>
  <si>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</si>
  <si>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</si>
  <si>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</si>
  <si>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</si>
  <si>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</si>
  <si>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</si>
  <si>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</si>
  <si>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</si>
  <si>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</si>
  <si>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</si>
  <si>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</si>
  <si>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</si>
  <si>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</si>
  <si>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</si>
  <si>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</si>
  <si>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</si>
  <si>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</si>
  <si>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</si>
  <si>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</si>
  <si>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</si>
  <si>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</si>
  <si>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</si>
  <si>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</si>
  <si>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</si>
  <si>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</si>
  <si>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</si>
  <si>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</si>
  <si>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</si>
  <si>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</si>
  <si>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</si>
  <si>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</si>
  <si>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</si>
  <si>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</si>
  <si>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</si>
  <si>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</si>
  <si>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</si>
  <si>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</si>
  <si>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</si>
  <si>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</si>
  <si>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</si>
  <si>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</si>
  <si>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</si>
  <si>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</si>
  <si>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</si>
  <si>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</si>
  <si>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</si>
  <si>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</si>
  <si>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</si>
  <si>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</si>
  <si>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</si>
  <si>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</si>
  <si>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</si>
  <si>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</si>
  <si>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</si>
  <si>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</si>
  <si>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</si>
  <si>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</si>
  <si>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</si>
  <si>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</si>
  <si>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</si>
  <si>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</si>
  <si>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</si>
  <si>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</si>
  <si>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</si>
  <si>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</si>
  <si>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</si>
  <si>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</si>
  <si>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</si>
  <si>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</si>
  <si>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</si>
  <si>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</si>
  <si>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</si>
  <si>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</si>
  <si>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</si>
  <si>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</si>
  <si>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</si>
  <si>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</si>
  <si>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</si>
  <si>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</si>
  <si>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</si>
  <si>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</si>
  <si>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</si>
  <si>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</si>
  <si>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</si>
  <si>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</si>
  <si>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</si>
  <si>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</si>
  <si>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</si>
  <si>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</si>
  <si>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</si>
  <si>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</si>
  <si>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</si>
  <si>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</si>
  <si>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</si>
  <si>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</si>
  <si>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</si>
  <si>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</si>
  <si>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</si>
  <si>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</si>
  <si>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</si>
  <si>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</si>
  <si>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</si>
  <si>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</si>
  <si>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</si>
  <si>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</si>
  <si>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</si>
  <si>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</si>
  <si>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</si>
  <si>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</si>
  <si>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</si>
  <si>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</si>
  <si>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</si>
  <si>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</si>
  <si>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</si>
  <si>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</si>
  <si>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</si>
  <si>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</si>
  <si>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</si>
  <si>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</si>
  <si>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</si>
  <si>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</si>
  <si>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</si>
  <si>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</si>
  <si>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</si>
  <si>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</si>
  <si>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</si>
  <si>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</si>
  <si>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</si>
  <si>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</si>
  <si>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</si>
  <si>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</si>
  <si>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</si>
  <si>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</si>
  <si>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</si>
  <si>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</si>
  <si>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</si>
  <si>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</si>
  <si>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</si>
  <si>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</si>
  <si>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</si>
  <si>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</si>
  <si>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</si>
  <si>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</si>
  <si>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</si>
  <si>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</si>
  <si>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</si>
  <si>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</si>
  <si>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</si>
  <si>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</si>
  <si>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</si>
  <si>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</si>
  <si>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</si>
  <si>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</si>
  <si>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</si>
  <si>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</si>
  <si>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</si>
  <si>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</si>
  <si>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</si>
  <si>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</si>
  <si>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</si>
  <si>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</si>
  <si>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</si>
  <si>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</si>
  <si>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</si>
  <si>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</si>
  <si>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</si>
  <si>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</si>
  <si>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</si>
  <si>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</si>
  <si>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</si>
  <si>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</si>
  <si>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</si>
  <si>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</si>
  <si>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</si>
  <si>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</si>
  <si>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</si>
  <si>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</si>
  <si>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</si>
  <si>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</si>
  <si>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</si>
  <si>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</si>
  <si>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</si>
  <si>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</si>
  <si>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</si>
  <si>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</si>
  <si>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</si>
  <si>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</si>
  <si>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</si>
  <si>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</si>
  <si>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</si>
  <si>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</si>
  <si>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</si>
  <si>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</si>
  <si>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</si>
  <si>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</si>
  <si>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</si>
  <si>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</si>
  <si>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</si>
  <si>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</si>
  <si>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</si>
  <si>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</si>
  <si>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</si>
  <si>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</si>
  <si>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</si>
  <si>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</si>
  <si>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</si>
  <si>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</si>
  <si>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</si>
  <si>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</si>
  <si>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</si>
  <si>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</si>
  <si>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</si>
  <si>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</si>
  <si>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</si>
  <si>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</si>
  <si>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</si>
  <si>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</si>
  <si>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</si>
  <si>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</si>
  <si>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</si>
  <si>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</si>
  <si>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</si>
  <si>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</si>
  <si>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</si>
  <si>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</si>
  <si>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</si>
  <si>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</si>
  <si>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</si>
  <si>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</si>
  <si>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</si>
  <si>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</si>
  <si>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</si>
  <si>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</si>
  <si>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</si>
  <si>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</si>
  <si>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</si>
  <si>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</si>
  <si>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</si>
  <si>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</si>
  <si>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</si>
  <si>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</si>
  <si>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</si>
  <si>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</si>
  <si>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</si>
  <si>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</si>
  <si>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</si>
  <si>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</si>
  <si>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</si>
  <si>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</si>
  <si>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</si>
  <si>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</si>
  <si>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</si>
  <si>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</si>
  <si>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</si>
  <si>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</si>
  <si>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</si>
  <si>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</si>
  <si>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</si>
  <si>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</si>
  <si>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</si>
  <si>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</si>
  <si>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</si>
  <si>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</si>
  <si>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</si>
  <si>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</si>
  <si>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</si>
  <si>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</si>
  <si>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</si>
  <si>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</si>
  <si>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</si>
  <si>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</si>
  <si>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</si>
  <si>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</si>
  <si>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</si>
  <si>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</si>
  <si>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</si>
  <si>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</si>
  <si>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</si>
  <si>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</si>
  <si>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</si>
  <si>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</si>
  <si>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</si>
  <si>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</si>
  <si>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</si>
  <si>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</si>
  <si>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</si>
  <si>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</si>
  <si>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</si>
  <si>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</si>
  <si>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</si>
  <si>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</si>
  <si>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</si>
  <si>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</si>
  <si>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</si>
  <si>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</si>
  <si>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</si>
  <si>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</si>
  <si>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</si>
  <si>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</si>
  <si>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</si>
  <si>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</si>
  <si>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</si>
  <si>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</si>
  <si>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</si>
  <si>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</si>
  <si>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</si>
  <si>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</si>
  <si>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</si>
  <si>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</si>
  <si>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</si>
  <si>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</si>
  <si>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</si>
  <si>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</si>
  <si>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</si>
  <si>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</si>
  <si>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</si>
  <si>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</si>
  <si>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</si>
  <si>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</si>
  <si>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</si>
  <si>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</si>
  <si>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</si>
  <si>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</si>
  <si>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</si>
  <si>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</si>
  <si>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</si>
  <si>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</si>
  <si>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</si>
  <si>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</si>
  <si>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</si>
  <si>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</si>
  <si>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</si>
  <si>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</si>
  <si>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</si>
  <si>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</si>
  <si>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</si>
  <si>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</si>
  <si>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</si>
  <si>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</si>
  <si>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</si>
  <si>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</si>
  <si>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</si>
  <si>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</si>
  <si>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</si>
  <si>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</si>
  <si>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</si>
  <si>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</si>
  <si>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</si>
  <si>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</si>
  <si>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</si>
  <si>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</si>
  <si>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</si>
  <si>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</si>
  <si>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</si>
  <si>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</si>
  <si>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</si>
  <si>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</si>
  <si>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</si>
  <si>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</si>
  <si>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</si>
  <si>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</si>
  <si>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</si>
  <si>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</si>
  <si>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</si>
  <si>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</si>
  <si>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</si>
  <si>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</si>
  <si>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</si>
  <si>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</si>
  <si>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</si>
  <si>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</si>
  <si>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</si>
  <si>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</si>
  <si>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</si>
  <si>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</si>
  <si>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</si>
  <si>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</si>
  <si>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</si>
  <si>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</si>
  <si>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</si>
  <si>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</si>
  <si>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</si>
  <si>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</si>
  <si>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</si>
  <si>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</si>
  <si>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</si>
  <si>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</si>
  <si>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</si>
  <si>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</si>
  <si>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</si>
  <si>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</si>
  <si>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</si>
  <si>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</si>
  <si>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</si>
  <si>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</si>
  <si>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</si>
  <si>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</si>
  <si>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</si>
  <si>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</si>
  <si>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</si>
  <si>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</si>
  <si>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</si>
  <si>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</si>
  <si>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</si>
  <si>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</si>
  <si>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</si>
  <si>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</si>
  <si>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</si>
  <si>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</si>
  <si>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</si>
  <si>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</si>
  <si>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</si>
  <si>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</si>
  <si>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</si>
  <si>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</si>
  <si>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</si>
  <si>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</si>
  <si>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</si>
  <si>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</si>
  <si>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</si>
  <si>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</si>
  <si>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</si>
  <si>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</si>
  <si>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</si>
  <si>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</si>
  <si>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</si>
  <si>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</si>
  <si>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</si>
  <si>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</si>
  <si>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</si>
  <si>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</si>
  <si>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</si>
  <si>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</si>
  <si>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</si>
  <si>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</si>
  <si>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</si>
  <si>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</si>
  <si>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</si>
  <si>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</si>
  <si>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</si>
  <si>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</si>
  <si>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</si>
  <si>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</si>
  <si>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</si>
  <si>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</si>
  <si>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</si>
  <si>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</si>
  <si>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</si>
  <si>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</si>
  <si>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</si>
  <si>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</si>
  <si>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</si>
  <si>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</si>
  <si>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</si>
  <si>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</si>
  <si>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</si>
  <si>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</si>
  <si>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</si>
  <si>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</si>
  <si>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</si>
  <si>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</si>
  <si>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</si>
  <si>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</si>
  <si>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</si>
  <si>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</si>
  <si>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</si>
  <si>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</si>
  <si>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</si>
  <si>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</si>
  <si>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</si>
  <si>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</si>
  <si>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</si>
  <si>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</si>
  <si>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</si>
  <si>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</si>
  <si>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</si>
  <si>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</si>
  <si>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</si>
  <si>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</si>
  <si>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</si>
  <si>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</si>
  <si>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</si>
  <si>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</si>
  <si>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</si>
  <si>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</si>
  <si>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</si>
  <si>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</si>
  <si>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</si>
  <si>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</si>
  <si>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</si>
  <si>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</si>
  <si>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</si>
  <si>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</si>
  <si>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</si>
  <si>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</si>
  <si>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</si>
  <si>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</si>
  <si>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</si>
  <si>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</si>
  <si>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</si>
  <si>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</si>
  <si>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</si>
  <si>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</si>
  <si>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</si>
  <si>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</si>
  <si>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</si>
  <si>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</si>
  <si>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</si>
  <si>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</si>
  <si>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</si>
  <si>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</si>
  <si>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</si>
  <si>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</si>
  <si>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</si>
  <si>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</si>
  <si>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</si>
  <si>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</si>
  <si>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</si>
  <si>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</si>
  <si>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</si>
  <si>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</si>
  <si>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</si>
  <si>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</si>
  <si>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</si>
  <si>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</si>
  <si>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</si>
  <si>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</si>
  <si>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</si>
  <si>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</si>
  <si>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</si>
  <si>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</si>
  <si>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</si>
  <si>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</si>
  <si>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</si>
  <si>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</si>
  <si>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</si>
  <si>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</si>
  <si>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</si>
  <si>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</si>
  <si>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</si>
  <si>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</si>
  <si>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</si>
  <si>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</si>
  <si>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</si>
  <si>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</si>
  <si>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</si>
  <si>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</si>
  <si>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</si>
  <si>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</si>
  <si>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</si>
  <si>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</si>
  <si>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</si>
  <si>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</si>
  <si>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</si>
  <si>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</si>
  <si>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</si>
  <si>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</si>
  <si>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</si>
  <si>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</si>
  <si>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</si>
  <si>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</si>
  <si>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</si>
  <si>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</si>
  <si>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</si>
  <si>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</si>
  <si>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</si>
  <si>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</si>
  <si>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</si>
  <si>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</si>
  <si>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</si>
  <si>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</si>
  <si>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</si>
  <si>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</si>
  <si>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</si>
  <si>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</si>
  <si>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</si>
  <si>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</si>
  <si>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</si>
  <si>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</si>
  <si>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</si>
  <si>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</si>
  <si>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</si>
  <si>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</si>
  <si>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</si>
  <si>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</si>
  <si>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</si>
  <si>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</si>
  <si>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</si>
  <si>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</si>
  <si>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</si>
  <si>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</si>
  <si>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</si>
  <si>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</si>
  <si>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</si>
  <si>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</si>
  <si>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</si>
  <si>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</si>
  <si>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</si>
  <si>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</si>
  <si>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</si>
  <si>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</si>
  <si>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</si>
  <si>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</si>
  <si>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</si>
  <si>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</si>
  <si>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</si>
  <si>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</si>
  <si>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</si>
  <si>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</si>
  <si>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</si>
  <si>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</si>
  <si>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</si>
  <si>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</si>
  <si>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</si>
  <si>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</si>
  <si>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</si>
  <si>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</si>
  <si>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</si>
  <si>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</si>
  <si>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</si>
  <si>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</si>
  <si>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</si>
  <si>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</si>
  <si>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</si>
  <si>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</si>
  <si>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</si>
  <si>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</si>
  <si>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</si>
  <si>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</si>
  <si>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</si>
  <si>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</si>
  <si>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</si>
  <si>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</si>
  <si>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</si>
  <si>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</si>
  <si>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</si>
  <si>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</si>
  <si>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</si>
  <si>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</si>
  <si>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</si>
  <si>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</si>
  <si>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</si>
  <si>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</si>
  <si>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</si>
  <si>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</si>
  <si>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</si>
  <si>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</si>
  <si>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</si>
  <si>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</si>
  <si>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</si>
  <si>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</si>
  <si>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</si>
  <si>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</si>
  <si>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</si>
  <si>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</si>
  <si>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</si>
  <si>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</si>
  <si>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</si>
  <si>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</si>
  <si>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</si>
  <si>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</si>
  <si>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</si>
  <si>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</si>
  <si>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</si>
  <si>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</si>
  <si>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</si>
  <si>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</si>
  <si>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</si>
  <si>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</si>
  <si>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</si>
  <si>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</si>
  <si>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</si>
  <si>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</si>
  <si>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</si>
  <si>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</si>
  <si>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</si>
  <si>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</si>
  <si>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</si>
  <si>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</si>
  <si>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</si>
  <si>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</si>
  <si>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</si>
  <si>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</si>
  <si>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</si>
  <si>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</si>
  <si>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</si>
  <si>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</si>
  <si>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</si>
  <si>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</si>
  <si>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</si>
  <si>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</si>
  <si>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</si>
  <si>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</si>
  <si>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</si>
  <si>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</si>
  <si>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</si>
  <si>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</si>
  <si>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</si>
  <si>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</si>
  <si>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</si>
  <si>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</si>
  <si>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</si>
  <si>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</si>
  <si>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</si>
  <si>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</si>
  <si>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</si>
  <si>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</si>
  <si>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</si>
  <si>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</si>
  <si>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</si>
  <si>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</si>
  <si>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</si>
  <si>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</si>
  <si>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</si>
  <si>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</si>
  <si>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</si>
  <si>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</si>
  <si>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</si>
  <si>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</si>
  <si>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</si>
  <si>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</si>
  <si>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</si>
  <si>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</si>
  <si>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</si>
  <si>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</si>
  <si>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</si>
  <si>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</si>
  <si>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</si>
  <si>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</si>
  <si>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</si>
  <si>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</si>
  <si>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</si>
  <si>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</si>
  <si>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</si>
  <si>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</si>
  <si>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</si>
  <si>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</si>
  <si>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</si>
  <si>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</si>
  <si>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</si>
  <si>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</si>
  <si>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</si>
  <si>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</si>
  <si>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</si>
  <si>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</si>
  <si>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</si>
  <si>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</si>
  <si>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</si>
  <si>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</si>
  <si>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</si>
  <si>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</si>
  <si>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</si>
  <si>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</si>
  <si>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</si>
  <si>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</si>
  <si>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</si>
  <si>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</si>
  <si>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</si>
  <si>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</si>
  <si>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</si>
  <si>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</si>
  <si>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</si>
  <si>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</si>
  <si>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</si>
  <si>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</si>
  <si>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</si>
  <si>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</si>
  <si>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</si>
  <si>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</si>
  <si>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</si>
  <si>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</si>
  <si>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</si>
  <si>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</si>
  <si>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</si>
  <si>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</si>
  <si>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</si>
  <si>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</si>
  <si>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</si>
  <si>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</si>
  <si>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</si>
  <si>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</si>
  <si>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</si>
  <si>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</si>
  <si>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</si>
  <si>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</si>
  <si>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</si>
  <si>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</si>
  <si>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</si>
  <si>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</si>
  <si>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</si>
  <si>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</si>
  <si>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</si>
  <si>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</si>
  <si>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</si>
  <si>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</si>
  <si>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</si>
  <si>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</si>
  <si>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</si>
  <si>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</si>
  <si>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</si>
  <si>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</si>
  <si>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</si>
  <si>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</si>
  <si>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</si>
  <si>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</si>
  <si>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</si>
  <si>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</si>
  <si>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</si>
  <si>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</si>
  <si>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</si>
  <si>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</si>
  <si>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</si>
  <si>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</si>
  <si>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</si>
  <si>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</si>
  <si>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</si>
  <si>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</si>
  <si>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</si>
  <si>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</si>
  <si>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</si>
  <si>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</si>
  <si>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</si>
  <si>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</si>
  <si>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</si>
  <si>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</si>
  <si>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</si>
  <si>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</si>
  <si>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</si>
  <si>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</si>
  <si>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</si>
  <si>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</si>
  <si>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</si>
  <si>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</si>
  <si>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</si>
  <si>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</si>
  <si>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</si>
  <si>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</si>
  <si>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</si>
  <si>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</si>
  <si>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</si>
  <si>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</si>
  <si>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</si>
  <si>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</si>
  <si>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</si>
  <si>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</si>
  <si>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</si>
  <si>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</si>
  <si>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</si>
  <si>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</si>
  <si>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</si>
  <si>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</si>
  <si>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</si>
  <si>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</si>
  <si>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</si>
  <si>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</si>
  <si>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</si>
  <si>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</si>
  <si>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</si>
  <si>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</si>
  <si>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</si>
  <si>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</si>
  <si>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</si>
  <si>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</si>
  <si>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</si>
  <si>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</si>
  <si>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</si>
  <si>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</si>
  <si>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</si>
  <si>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</si>
  <si>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</si>
  <si>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</si>
  <si>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</si>
  <si>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</si>
  <si>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</si>
  <si>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</si>
  <si>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</si>
  <si>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</si>
  <si>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</si>
  <si>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</si>
  <si>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</si>
  <si>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</si>
  <si>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</si>
  <si>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</si>
  <si>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</si>
  <si>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</si>
  <si>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</si>
  <si>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</si>
  <si>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</si>
  <si>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</si>
  <si>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</si>
  <si>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</si>
  <si>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</si>
  <si>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</si>
  <si>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</si>
  <si>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</si>
  <si>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</si>
  <si>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</si>
  <si>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</si>
  <si>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</si>
  <si>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</si>
  <si>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</si>
  <si>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</si>
  <si>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</si>
  <si>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</si>
  <si>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</si>
  <si>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</si>
  <si>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</si>
  <si>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</si>
  <si>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</si>
  <si>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</si>
  <si>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</si>
  <si>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</si>
  <si>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</si>
  <si>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</si>
  <si>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</si>
  <si>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</si>
  <si>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</si>
  <si>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</si>
  <si>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</si>
  <si>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</si>
  <si>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</si>
  <si>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</si>
  <si>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</si>
  <si>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</si>
  <si>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</si>
  <si>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</si>
  <si>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</si>
  <si>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</si>
  <si>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</si>
  <si>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</si>
  <si>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</si>
  <si>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</si>
  <si>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</si>
  <si>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</si>
  <si>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</si>
  <si>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</si>
  <si>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</si>
  <si>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</si>
  <si>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</si>
  <si>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</si>
  <si>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</si>
  <si>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</si>
  <si>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</si>
  <si>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</si>
  <si>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</si>
  <si>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</si>
  <si>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</si>
  <si>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</si>
  <si>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</si>
  <si>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</si>
  <si>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</si>
  <si>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</si>
  <si>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</si>
  <si>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</si>
  <si>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</si>
  <si>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</si>
  <si>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</si>
  <si>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</si>
  <si>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</si>
  <si>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</si>
  <si>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</si>
  <si>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</si>
  <si>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</si>
  <si>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</si>
  <si>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</si>
  <si>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</si>
  <si>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</si>
  <si>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</si>
  <si>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</si>
  <si>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</si>
  <si>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</si>
  <si>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</si>
  <si>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</si>
  <si>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</si>
  <si>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</si>
  <si>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</si>
  <si>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</si>
  <si>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</si>
  <si>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</si>
  <si>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</si>
  <si>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</si>
  <si>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</si>
  <si>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</si>
  <si>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</si>
  <si>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</si>
  <si>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</si>
  <si>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</si>
  <si>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</si>
  <si>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</si>
  <si>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</si>
  <si>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</si>
  <si>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</si>
  <si>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</si>
  <si>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</si>
  <si>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</si>
  <si>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</si>
  <si>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</si>
  <si>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</si>
  <si>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</si>
  <si>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</si>
  <si>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</si>
  <si>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</si>
  <si>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</si>
  <si>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</si>
  <si>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</si>
  <si>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</si>
  <si>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</si>
  <si>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</si>
  <si>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</si>
  <si>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</si>
  <si>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</si>
  <si>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</si>
  <si>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</si>
  <si>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</si>
  <si>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</si>
  <si>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</si>
  <si>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</si>
  <si>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</si>
  <si>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</si>
  <si>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</si>
  <si>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</si>
  <si>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</si>
  <si>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</si>
  <si>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</si>
  <si>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</si>
  <si>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</si>
  <si>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</si>
  <si>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</si>
  <si>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</si>
  <si>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</si>
  <si>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</si>
  <si>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</si>
  <si>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</si>
  <si>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</si>
  <si>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</si>
  <si>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</si>
  <si>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</si>
  <si>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</si>
  <si>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</si>
  <si>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</si>
  <si>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</si>
  <si>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</si>
  <si>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</si>
  <si>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</si>
  <si>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</si>
  <si>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</si>
  <si>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</si>
  <si>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</si>
  <si>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</si>
  <si>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</si>
  <si>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</si>
  <si>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</si>
  <si>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</si>
  <si>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</si>
  <si>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</si>
  <si>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</si>
  <si>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</si>
  <si>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</si>
  <si>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</si>
  <si>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</si>
  <si>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</si>
  <si>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</si>
  <si>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</si>
  <si>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</si>
  <si>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</si>
  <si>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</si>
  <si>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</si>
  <si>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</si>
  <si>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</si>
  <si>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</si>
  <si>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</si>
  <si>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</si>
  <si>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</si>
  <si>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</si>
  <si>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</si>
  <si>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</si>
  <si>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</si>
  <si>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</si>
  <si>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</si>
  <si>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</si>
  <si>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</si>
  <si>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</si>
  <si>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</si>
  <si>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</si>
  <si>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</si>
  <si>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</si>
  <si>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</si>
  <si>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</si>
  <si>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</si>
  <si>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</si>
  <si>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</si>
  <si>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</si>
  <si>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</si>
  <si>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</si>
  <si>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</si>
  <si>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</si>
  <si>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</si>
  <si>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</si>
  <si>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</si>
  <si>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</si>
  <si>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</si>
  <si>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</si>
  <si>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</si>
  <si>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</si>
  <si>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</si>
  <si>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</si>
  <si>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</si>
  <si>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</si>
  <si>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</si>
  <si>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</si>
  <si>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</si>
  <si>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</si>
  <si>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</si>
  <si>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</si>
  <si>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</si>
  <si>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</si>
  <si>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</si>
  <si>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</si>
  <si>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</si>
  <si>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</si>
  <si>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</si>
  <si>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</si>
  <si>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</si>
  <si>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</si>
  <si>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</si>
  <si>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</si>
  <si>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</si>
  <si>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</si>
  <si>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</si>
  <si>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</si>
  <si>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</si>
  <si>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</si>
  <si>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</si>
  <si>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</si>
  <si>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</si>
  <si>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</si>
  <si>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</si>
  <si>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</si>
  <si>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</si>
  <si>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</si>
  <si>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</si>
  <si>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</si>
  <si>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</si>
  <si>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</si>
  <si>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</si>
  <si>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</si>
  <si>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</si>
  <si>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</si>
  <si>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</si>
  <si>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</si>
  <si>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</si>
  <si>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</si>
  <si>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</si>
  <si>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</si>
  <si>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</si>
  <si>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</si>
  <si>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</si>
  <si>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</si>
  <si>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</si>
  <si>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</si>
  <si>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</si>
  <si>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</si>
  <si>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</si>
  <si>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</si>
  <si>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</si>
  <si>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</si>
  <si>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</si>
  <si>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</si>
  <si>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</si>
  <si>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</si>
  <si>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</si>
  <si>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</si>
  <si>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</si>
  <si>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</si>
  <si>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</si>
  <si>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</si>
  <si>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</si>
  <si>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</si>
  <si>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</si>
  <si>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</si>
  <si>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</si>
  <si>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</si>
  <si>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</si>
  <si>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</si>
  <si>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</si>
  <si>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</si>
  <si>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</si>
  <si>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</si>
  <si>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</si>
  <si>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</si>
  <si>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</si>
  <si>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</si>
  <si>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</si>
  <si>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</si>
  <si>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</si>
  <si>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</si>
  <si>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</si>
  <si>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</si>
  <si>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</si>
  <si>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</si>
  <si>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</si>
  <si>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</si>
  <si>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</si>
  <si>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</si>
  <si>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</si>
  <si>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</si>
  <si>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</si>
  <si>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</si>
  <si>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</si>
  <si>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</si>
  <si>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</si>
  <si>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</si>
  <si>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</si>
  <si>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</si>
  <si>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</si>
  <si>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</si>
  <si>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</si>
  <si>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</si>
  <si>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</si>
  <si>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</si>
  <si>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</si>
  <si>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</si>
  <si>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</si>
  <si>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</si>
  <si>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</si>
  <si>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</si>
  <si>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</si>
  <si>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</si>
  <si>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</si>
  <si>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</si>
  <si>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</si>
  <si>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</si>
  <si>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</si>
  <si>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</si>
  <si>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</si>
  <si>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</si>
  <si>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</si>
  <si>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</si>
  <si>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</si>
  <si>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</si>
  <si>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</si>
  <si>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</si>
  <si>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</si>
  <si>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</si>
  <si>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</si>
  <si>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</si>
  <si>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</si>
  <si>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</si>
  <si>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</si>
  <si>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</si>
  <si>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</si>
  <si>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</si>
  <si>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</si>
  <si>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</si>
  <si>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</si>
  <si>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</si>
  <si>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</si>
  <si>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</si>
  <si>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</si>
  <si>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</si>
  <si>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</si>
  <si>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</si>
  <si>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</si>
  <si>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</si>
  <si>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</si>
  <si>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</si>
  <si>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</si>
  <si>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</si>
  <si>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</si>
  <si>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</si>
  <si>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</si>
  <si>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</si>
  <si>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</si>
  <si>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</si>
  <si>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</si>
  <si>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</si>
  <si>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</si>
  <si>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</si>
  <si>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</si>
  <si>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</si>
  <si>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</si>
  <si>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</si>
  <si>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</si>
  <si>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</si>
  <si>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</si>
  <si>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</si>
  <si>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</si>
  <si>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</si>
  <si>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</si>
  <si>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</si>
  <si>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</si>
  <si>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</si>
  <si>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</si>
  <si>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</si>
  <si>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</si>
  <si>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</si>
  <si>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</si>
  <si>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</si>
  <si>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</si>
  <si>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</si>
  <si>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</si>
  <si>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</si>
  <si>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</si>
  <si>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</si>
  <si>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</si>
  <si>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</si>
  <si>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</si>
  <si>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</si>
  <si>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</si>
  <si>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</si>
  <si>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</si>
  <si>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</si>
  <si>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</si>
  <si>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</si>
  <si>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</si>
  <si>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</si>
  <si>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</si>
  <si>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</si>
  <si>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</si>
  <si>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</si>
  <si>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</si>
  <si>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</si>
  <si>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</si>
  <si>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</si>
  <si>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</si>
  <si>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</si>
  <si>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</si>
  <si>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</si>
  <si>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</si>
  <si>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</si>
  <si>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</si>
  <si>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</si>
  <si>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</si>
  <si>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</si>
  <si>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</si>
  <si>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</si>
  <si>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</si>
  <si>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</si>
  <si>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</si>
  <si>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</si>
  <si>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</si>
  <si>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</si>
  <si>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</si>
  <si>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</si>
  <si>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</si>
  <si>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</si>
  <si>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</si>
  <si>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</si>
  <si>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</si>
  <si>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</si>
  <si>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</si>
  <si>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</si>
  <si>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</si>
  <si>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</si>
  <si>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</si>
  <si>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</si>
  <si>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</si>
  <si>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</si>
  <si>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</si>
  <si>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</si>
  <si>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</si>
  <si>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</si>
  <si>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</si>
  <si>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</si>
  <si>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</si>
  <si>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</si>
  <si>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</si>
  <si>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</si>
  <si>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</si>
  <si>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</si>
  <si>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</si>
  <si>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</si>
  <si>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</si>
  <si>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</si>
  <si>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</si>
  <si>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</si>
  <si>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</si>
  <si>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</si>
  <si>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</si>
  <si>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</si>
  <si>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</si>
  <si>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</si>
  <si>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</si>
  <si>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</si>
  <si>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</si>
  <si>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</si>
  <si>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</si>
  <si>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</si>
  <si>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</si>
  <si>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</si>
  <si>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</si>
  <si>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</si>
  <si>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</si>
  <si>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</si>
  <si>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</si>
  <si>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</si>
  <si>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</si>
  <si>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</si>
  <si>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</si>
  <si>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</si>
  <si>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</si>
  <si>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</si>
  <si>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</si>
  <si>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</si>
  <si>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</si>
  <si>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</si>
  <si>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</si>
  <si>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</si>
  <si>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</si>
  <si>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</si>
  <si>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</si>
  <si>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</si>
  <si>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</si>
  <si>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</si>
  <si>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</si>
  <si>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</si>
  <si>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</si>
  <si>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</si>
  <si>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</si>
  <si>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</si>
  <si>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</si>
  <si>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</si>
  <si>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</si>
  <si>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</si>
  <si>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</si>
  <si>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</si>
  <si>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</si>
  <si>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</si>
  <si>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</si>
  <si>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</si>
  <si>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</si>
  <si>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</si>
  <si>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</si>
  <si>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</si>
  <si>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</si>
  <si>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</si>
  <si>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</si>
  <si>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</si>
  <si>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</si>
  <si>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</si>
  <si>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</si>
  <si>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</si>
  <si>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</si>
  <si>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</si>
  <si>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</si>
  <si>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</si>
  <si>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</si>
  <si>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</si>
  <si>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</si>
  <si>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</si>
  <si>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</si>
  <si>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</si>
  <si>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</si>
  <si>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</si>
  <si>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</si>
  <si>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</si>
  <si>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</si>
  <si>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</si>
  <si>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</si>
  <si>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</si>
  <si>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</si>
  <si>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</si>
  <si>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</si>
  <si>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</si>
  <si>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</si>
  <si>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</si>
  <si>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</si>
  <si>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</si>
  <si>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</si>
  <si>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</si>
  <si>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</si>
  <si>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</si>
  <si>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</si>
  <si>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</si>
  <si>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</si>
  <si>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</si>
  <si>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</si>
  <si>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</si>
  <si>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</si>
  <si>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</si>
  <si>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</si>
  <si>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</si>
  <si>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</si>
  <si>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</si>
  <si>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</si>
  <si>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</si>
  <si>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</si>
  <si>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</si>
  <si>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</si>
  <si>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</si>
  <si>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</si>
  <si>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</si>
  <si>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</si>
  <si>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</si>
  <si>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</si>
  <si>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</si>
  <si>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</si>
  <si>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</si>
  <si>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</si>
  <si>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</si>
  <si>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</si>
  <si>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</si>
  <si>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</si>
  <si>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</si>
  <si>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</si>
  <si>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</si>
  <si>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</si>
  <si>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</si>
  <si>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</si>
  <si>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</si>
  <si>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</si>
  <si>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</si>
  <si>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</si>
  <si>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</si>
  <si>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</si>
  <si>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</si>
  <si>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</si>
  <si>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</si>
  <si>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</si>
  <si>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</si>
  <si>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</si>
  <si>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</si>
  <si>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</si>
  <si>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</si>
  <si>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</si>
  <si>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</si>
  <si>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</si>
  <si>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</si>
  <si>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</si>
  <si>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</si>
  <si>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</si>
  <si>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</si>
  <si>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</si>
  <si>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</si>
  <si>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</si>
  <si>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</si>
  <si>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</si>
  <si>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</si>
  <si>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</si>
  <si>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</si>
  <si>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</si>
  <si>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</si>
  <si>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</si>
  <si>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</si>
  <si>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</si>
  <si>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</si>
  <si>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</si>
  <si>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</si>
  <si>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</si>
  <si>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</si>
  <si>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</si>
  <si>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</si>
  <si>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</si>
  <si>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</si>
  <si>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</si>
  <si>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</si>
  <si>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</si>
  <si>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</si>
  <si>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</si>
  <si>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</si>
  <si>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</si>
  <si>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</si>
  <si>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</si>
  <si>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</si>
  <si>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</si>
  <si>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</si>
  <si>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</si>
  <si>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</si>
  <si>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</si>
  <si>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</si>
  <si>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</si>
  <si>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</si>
  <si>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</si>
  <si>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</si>
  <si>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</si>
  <si>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</si>
  <si>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</si>
  <si>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</si>
  <si>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</si>
  <si>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</si>
  <si>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</si>
  <si>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</si>
  <si>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</si>
  <si>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</si>
  <si>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</si>
  <si>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</si>
  <si>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</si>
  <si>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</si>
  <si>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</si>
  <si>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</si>
  <si>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</si>
  <si>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</si>
  <si>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</si>
  <si>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</si>
  <si>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</si>
  <si>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</si>
  <si>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</si>
  <si>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</si>
  <si>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</si>
  <si>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</si>
  <si>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</si>
  <si>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</si>
  <si>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</si>
  <si>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</si>
  <si>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</si>
  <si>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</si>
  <si>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</si>
  <si>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</si>
  <si>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</si>
  <si>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</si>
  <si>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</si>
  <si>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</si>
  <si>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</si>
  <si>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</si>
  <si>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</si>
  <si>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</si>
  <si>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</si>
  <si>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</si>
  <si>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</si>
  <si>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</si>
  <si>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</si>
  <si>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</si>
  <si>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</si>
  <si>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</si>
  <si>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</si>
  <si>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</si>
  <si>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</si>
  <si>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</si>
  <si>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</si>
  <si>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</si>
  <si>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</si>
  <si>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</si>
  <si>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</si>
  <si>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</si>
  <si>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</si>
  <si>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</si>
  <si>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</si>
  <si>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</si>
  <si>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</si>
  <si>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</si>
  <si>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</si>
  <si>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</si>
  <si>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</si>
  <si>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</si>
  <si>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</si>
  <si>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</si>
  <si>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</si>
  <si>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</si>
  <si>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</si>
  <si>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</si>
  <si>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</si>
  <si>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</si>
  <si>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</si>
  <si>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</si>
  <si>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</si>
  <si>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</si>
  <si>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</si>
  <si>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</si>
  <si>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</si>
  <si>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</si>
  <si>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</si>
  <si>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</si>
  <si>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</si>
  <si>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</si>
  <si>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</si>
  <si>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</si>
  <si>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</si>
  <si>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</si>
  <si>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</si>
  <si>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</si>
  <si>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</si>
  <si>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</si>
  <si>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</si>
  <si>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</si>
  <si>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</si>
  <si>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</si>
  <si>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</si>
  <si>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</si>
  <si>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</si>
  <si>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</si>
  <si>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</si>
  <si>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</si>
  <si>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</si>
  <si>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</si>
  <si>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</si>
  <si>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</si>
  <si>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</si>
  <si>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</si>
  <si>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</si>
  <si>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</si>
  <si>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</si>
  <si>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</si>
  <si>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</si>
  <si>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</si>
  <si>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</si>
  <si>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</si>
  <si>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</si>
  <si>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</si>
  <si>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</si>
  <si>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</si>
  <si>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</si>
  <si>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</si>
  <si>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</si>
  <si>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</si>
  <si>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</si>
  <si>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</si>
  <si>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</si>
  <si>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</si>
  <si>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</si>
  <si>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</si>
  <si>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</si>
  <si>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</si>
  <si>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</si>
  <si>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</si>
  <si>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</si>
  <si>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</si>
  <si>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</si>
  <si>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</si>
  <si>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</si>
  <si>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</si>
  <si>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</si>
  <si>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</si>
  <si>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</si>
  <si>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</si>
  <si>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</si>
  <si>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</si>
  <si>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</si>
  <si>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</si>
  <si>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</si>
  <si>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</si>
  <si>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</si>
  <si>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</si>
  <si>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</si>
  <si>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</si>
  <si>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</si>
  <si>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</si>
  <si>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</si>
  <si>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</si>
  <si>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</si>
  <si>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</si>
  <si>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</si>
  <si>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</si>
  <si>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</si>
  <si>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</si>
  <si>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</si>
  <si>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</si>
  <si>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</si>
  <si>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</si>
  <si>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</si>
  <si>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</si>
  <si>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</si>
  <si>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</si>
  <si>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</si>
  <si>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</si>
  <si>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</si>
  <si>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</si>
  <si>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</si>
  <si>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</si>
  <si>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</si>
  <si>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</si>
  <si>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</si>
  <si>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</si>
  <si>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</si>
  <si>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</si>
  <si>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</si>
  <si>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</si>
  <si>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</si>
  <si>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</si>
  <si>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</si>
  <si>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</si>
  <si>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</si>
  <si>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</si>
  <si>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</si>
  <si>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</si>
  <si>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</si>
  <si>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</si>
  <si>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</si>
  <si>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</si>
  <si>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</si>
  <si>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</si>
  <si>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</si>
  <si>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</si>
  <si>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</si>
  <si>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</si>
  <si>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</si>
  <si>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</si>
  <si>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</si>
  <si>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</si>
  <si>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</si>
  <si>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</si>
  <si>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</si>
  <si>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</si>
  <si>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</si>
  <si>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</si>
  <si>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</si>
  <si>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</si>
  <si>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</si>
  <si>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</si>
  <si>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</si>
  <si>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</si>
  <si>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</si>
  <si>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</si>
  <si>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</si>
  <si>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</si>
  <si>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</si>
  <si>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</si>
  <si>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</si>
  <si>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</si>
  <si>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</si>
  <si>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</si>
  <si>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</si>
  <si>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</si>
  <si>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</si>
  <si>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</si>
  <si>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</si>
  <si>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</si>
  <si>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</si>
  <si>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</si>
  <si>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</si>
  <si>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</si>
  <si>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</si>
  <si>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</si>
  <si>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</si>
  <si>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</si>
  <si>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</si>
  <si>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</si>
  <si>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</si>
  <si>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</si>
  <si>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</si>
  <si>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</si>
  <si>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</si>
  <si>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</si>
  <si>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</si>
  <si>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</si>
  <si>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</si>
  <si>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</si>
  <si>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</si>
  <si>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</si>
  <si>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</si>
  <si>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</si>
  <si>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</si>
  <si>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</si>
  <si>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</si>
  <si>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</si>
  <si>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</si>
  <si>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</si>
  <si>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</si>
  <si>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</si>
  <si>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</si>
  <si>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</si>
  <si>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</si>
  <si>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</si>
  <si>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</si>
  <si>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</si>
  <si>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</si>
  <si>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</si>
  <si>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</si>
  <si>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</si>
  <si>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</si>
  <si>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</si>
  <si>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</si>
  <si>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</si>
  <si>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</si>
  <si>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</si>
  <si>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</si>
  <si>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</si>
  <si>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</si>
  <si>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</si>
  <si>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</si>
  <si>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</si>
  <si>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</si>
  <si>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</si>
  <si>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</si>
  <si>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</si>
  <si>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</si>
  <si>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</si>
  <si>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</si>
  <si>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</si>
  <si>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</si>
  <si>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</si>
  <si>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</si>
  <si>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</si>
  <si>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</si>
  <si>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</si>
  <si>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</si>
  <si>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</si>
  <si>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</si>
  <si>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</si>
  <si>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</si>
  <si>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</si>
  <si>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</si>
  <si>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</si>
  <si>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</si>
  <si>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</si>
  <si>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</si>
  <si>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</si>
  <si>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</si>
  <si>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</si>
  <si>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</si>
  <si>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</si>
  <si>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</si>
  <si>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</si>
  <si>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</si>
  <si>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</si>
  <si>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</si>
  <si>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</si>
  <si>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</si>
  <si>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</si>
  <si>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</si>
  <si>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</si>
  <si>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</si>
  <si>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</si>
  <si>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</si>
  <si>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</si>
  <si>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</si>
  <si>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</si>
  <si>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</si>
  <si>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</si>
  <si>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</si>
  <si>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</si>
  <si>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</si>
  <si>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</si>
  <si>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</si>
  <si>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</si>
  <si>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</si>
  <si>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</si>
  <si>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</si>
  <si>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</si>
  <si>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</si>
  <si>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</si>
  <si>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</si>
  <si>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</si>
  <si>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</si>
  <si>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</si>
  <si>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</si>
  <si>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</si>
  <si>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</si>
  <si>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</si>
  <si>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</si>
  <si>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</si>
  <si>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</si>
  <si>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</si>
  <si>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</si>
  <si>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</si>
  <si>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</si>
  <si>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</si>
  <si>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</si>
  <si>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</si>
  <si>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</si>
  <si>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</si>
  <si>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</si>
  <si>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</si>
  <si>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</si>
  <si>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</si>
  <si>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</si>
  <si>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</si>
  <si>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</si>
  <si>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</si>
  <si>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</si>
  <si>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</si>
  <si>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</si>
  <si>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</si>
  <si>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</si>
  <si>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</si>
  <si>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</si>
  <si>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</si>
  <si>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</si>
  <si>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</si>
  <si>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</si>
  <si>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</si>
  <si>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</si>
  <si>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</si>
  <si>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</si>
  <si>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</si>
  <si>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</si>
  <si>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</si>
  <si>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</si>
  <si>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</si>
  <si>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</si>
  <si>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</si>
  <si>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</si>
  <si>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</si>
  <si>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</si>
  <si>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</si>
  <si>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</si>
  <si>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</si>
  <si>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</si>
  <si>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</si>
  <si>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</si>
  <si>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</si>
  <si>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</si>
  <si>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</si>
  <si>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</si>
  <si>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</si>
  <si>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</si>
  <si>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</si>
  <si>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</si>
  <si>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</si>
  <si>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</si>
  <si>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</si>
  <si>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</si>
  <si>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</si>
  <si>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</si>
  <si>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</si>
  <si>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</si>
  <si>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</si>
  <si>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</si>
  <si>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</si>
  <si>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</si>
  <si>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</si>
  <si>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</si>
  <si>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</si>
  <si>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</si>
  <si>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</si>
  <si>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</si>
  <si>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</si>
  <si>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</si>
  <si>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</si>
  <si>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</si>
  <si>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</si>
  <si>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</si>
  <si>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</si>
  <si>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</si>
  <si>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</si>
  <si>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</si>
  <si>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</si>
  <si>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</si>
  <si>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</si>
  <si>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</si>
  <si>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</si>
  <si>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</si>
  <si>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</si>
  <si>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</si>
  <si>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</si>
  <si>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</si>
  <si>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</si>
  <si>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</si>
  <si>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</si>
  <si>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</si>
  <si>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</si>
  <si>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</si>
  <si>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</si>
  <si>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</si>
  <si>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</si>
  <si>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</si>
  <si>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</si>
  <si>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</si>
  <si>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</si>
  <si>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</si>
  <si>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</si>
  <si>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</si>
  <si>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</si>
  <si>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</si>
  <si>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</si>
  <si>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</si>
  <si>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</si>
  <si>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</si>
  <si>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</si>
  <si>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</si>
  <si>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</si>
  <si>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</si>
  <si>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</si>
  <si>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</si>
  <si>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</si>
  <si>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</si>
  <si>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</si>
  <si>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</si>
  <si>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</si>
  <si>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</si>
  <si>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</si>
  <si>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</si>
  <si>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</si>
  <si>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</si>
  <si>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</si>
  <si>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</si>
  <si>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</si>
  <si>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</si>
  <si>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</si>
  <si>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</si>
  <si>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</si>
  <si>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</si>
  <si>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</si>
  <si>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</si>
  <si>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</si>
  <si>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</si>
  <si>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</si>
  <si>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</si>
  <si>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</si>
  <si>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</si>
  <si>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</si>
  <si>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</si>
  <si>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</si>
  <si>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</si>
  <si>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</si>
  <si>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</si>
  <si>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</si>
  <si>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</si>
  <si>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</si>
  <si>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</si>
  <si>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</si>
  <si>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</si>
  <si>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</si>
  <si>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</si>
  <si>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</si>
  <si>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</si>
  <si>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</si>
  <si>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</si>
  <si>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</si>
  <si>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</si>
  <si>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</si>
  <si>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</si>
  <si>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</si>
  <si>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</si>
  <si>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</si>
  <si>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</si>
  <si>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</si>
  <si>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</si>
  <si>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</si>
  <si>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</si>
  <si>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</si>
  <si>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</si>
  <si>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</si>
  <si>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</si>
  <si>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</si>
  <si>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</si>
  <si>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</si>
  <si>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</si>
  <si>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</si>
  <si>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</si>
  <si>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</si>
  <si>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</si>
  <si>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</si>
  <si>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</si>
  <si>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</si>
  <si>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</si>
  <si>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</si>
  <si>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</si>
  <si>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</si>
  <si>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</si>
  <si>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</si>
  <si>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</si>
  <si>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</si>
  <si>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</si>
  <si>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</si>
  <si>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</si>
  <si>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</si>
  <si>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</si>
  <si>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</si>
  <si>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</si>
  <si>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</si>
  <si>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</si>
  <si>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</si>
  <si>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</si>
  <si>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</si>
  <si>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</si>
  <si>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</si>
  <si>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</si>
  <si>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</si>
  <si>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</si>
  <si>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</si>
  <si>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</si>
  <si>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</si>
  <si>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</si>
  <si>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</si>
  <si>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</si>
  <si>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</si>
  <si>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</si>
  <si>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</si>
  <si>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</si>
  <si>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</si>
  <si>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</si>
  <si>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</si>
  <si>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</si>
  <si>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</si>
  <si>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</si>
  <si>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</si>
  <si>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</si>
  <si>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</si>
  <si>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</si>
  <si>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</si>
  <si>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</si>
  <si>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</si>
  <si>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</si>
  <si>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</si>
  <si>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</si>
  <si>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</si>
  <si>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</si>
  <si>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</si>
  <si>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</si>
  <si>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</si>
  <si>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</si>
  <si>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</si>
  <si>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</si>
  <si>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</si>
  <si>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</si>
  <si>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</si>
  <si>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</si>
  <si>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</si>
  <si>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</si>
  <si>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</si>
  <si>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</si>
  <si>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</si>
  <si>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</si>
  <si>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</si>
  <si>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</si>
  <si>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</si>
  <si>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</si>
  <si>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</si>
  <si>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</si>
  <si>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</si>
  <si>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</si>
  <si>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</si>
  <si>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</si>
  <si>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</si>
  <si>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</si>
  <si>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</si>
  <si>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</si>
  <si>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</si>
  <si>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</si>
  <si>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</si>
  <si>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</si>
  <si>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</si>
  <si>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</si>
  <si>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</si>
  <si>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</si>
  <si>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</si>
  <si>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</si>
  <si>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</si>
  <si>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</si>
  <si>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</si>
  <si>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</si>
  <si>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</si>
  <si>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</si>
  <si>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</si>
  <si>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</si>
  <si>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</si>
  <si>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</si>
  <si>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</si>
  <si>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</si>
  <si>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</si>
  <si>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</si>
  <si>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</si>
  <si>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</si>
  <si>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</si>
  <si>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</si>
  <si>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</si>
  <si>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</si>
  <si>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</si>
  <si>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</si>
  <si>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</si>
  <si>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</si>
  <si>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</si>
  <si>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</si>
  <si>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</si>
  <si>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</si>
  <si>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</si>
  <si>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</si>
  <si>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</si>
  <si>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</si>
  <si>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</si>
  <si>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</si>
  <si>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</si>
  <si>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</si>
  <si>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</si>
  <si>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</si>
  <si>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</si>
  <si>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</si>
  <si>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</si>
  <si>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</si>
  <si>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</si>
  <si>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</si>
  <si>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</si>
  <si>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</si>
  <si>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</si>
  <si>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</si>
  <si>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</si>
  <si>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</si>
  <si>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</si>
  <si>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</si>
  <si>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</si>
  <si>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</si>
  <si>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</si>
  <si>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</si>
  <si>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</si>
  <si>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</si>
  <si>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</si>
  <si>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</si>
  <si>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</si>
  <si>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</si>
  <si>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</si>
  <si>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</si>
  <si>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</si>
  <si>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</si>
  <si>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</si>
  <si>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</si>
  <si>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</si>
  <si>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</si>
  <si>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</si>
  <si>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</si>
  <si>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</si>
  <si>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</si>
  <si>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</si>
  <si>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</si>
  <si>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</si>
  <si>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</si>
  <si>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</si>
  <si>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</si>
  <si>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</si>
  <si>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</si>
  <si>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</si>
  <si>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</si>
  <si>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</si>
  <si>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</si>
  <si>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</si>
  <si>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</si>
  <si>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</si>
  <si>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</si>
  <si>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</si>
  <si>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</si>
  <si>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</si>
  <si>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</si>
  <si>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</si>
  <si>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</si>
  <si>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</si>
  <si>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</si>
  <si>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</si>
  <si>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</si>
  <si>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</si>
  <si>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</si>
  <si>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</si>
  <si>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</si>
  <si>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</si>
  <si>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</si>
  <si>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</si>
  <si>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</si>
  <si>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</si>
  <si>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</si>
  <si>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</si>
  <si>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</si>
  <si>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</si>
  <si>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</si>
  <si>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</si>
  <si>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</si>
  <si>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</si>
  <si>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</si>
  <si>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</si>
  <si>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</si>
  <si>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</si>
  <si>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</si>
  <si>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</si>
  <si>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</si>
  <si>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</si>
  <si>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</si>
  <si>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</si>
  <si>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</si>
  <si>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</si>
  <si>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</si>
  <si>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</si>
  <si>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</si>
  <si>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</si>
  <si>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</si>
  <si>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</si>
  <si>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</si>
  <si>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</si>
  <si>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</si>
  <si>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</si>
  <si>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</si>
  <si>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</si>
  <si>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</si>
  <si>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</si>
  <si>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</si>
  <si>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</si>
  <si>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</si>
  <si>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</si>
  <si>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</si>
  <si>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</si>
  <si>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</si>
  <si>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</si>
  <si>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</si>
  <si>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</si>
  <si>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</si>
  <si>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</si>
  <si>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</si>
  <si>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</si>
  <si>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</si>
  <si>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</si>
  <si>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</si>
  <si>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</si>
  <si>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</si>
  <si>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</si>
  <si>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</si>
  <si>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</si>
  <si>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</si>
  <si>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</si>
  <si>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</si>
  <si>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</si>
  <si>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</si>
  <si>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</si>
  <si>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</si>
  <si>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</si>
  <si>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</si>
  <si>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</si>
  <si>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</si>
  <si>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</si>
  <si>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</si>
  <si>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</si>
  <si>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</si>
  <si>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</si>
  <si>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</si>
  <si>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</si>
  <si>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</si>
  <si>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</si>
  <si>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</si>
  <si>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</si>
  <si>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</si>
  <si>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</si>
  <si>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</si>
  <si>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</si>
  <si>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</si>
  <si>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</si>
  <si>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</si>
  <si>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</si>
  <si>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</si>
  <si>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</si>
  <si>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</si>
  <si>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</si>
  <si>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</si>
  <si>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</si>
  <si>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</si>
  <si>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</si>
  <si>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</si>
  <si>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</si>
  <si>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</si>
  <si>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</si>
  <si>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</si>
  <si>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</si>
  <si>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</si>
  <si>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</si>
  <si>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</si>
  <si>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</si>
  <si>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</si>
  <si>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</si>
  <si>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</si>
  <si>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</si>
  <si>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</si>
  <si>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</si>
  <si>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</si>
  <si>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</si>
  <si>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</si>
  <si>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</si>
  <si>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</si>
  <si>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</si>
  <si>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</si>
  <si>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</si>
  <si>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</si>
  <si>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</si>
  <si>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</si>
  <si>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</si>
  <si>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</si>
  <si>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</si>
  <si>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</si>
  <si>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</si>
  <si>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</si>
  <si>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</si>
  <si>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</si>
  <si>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</si>
  <si>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</si>
  <si>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</si>
  <si>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</si>
  <si>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</si>
  <si>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</si>
  <si>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</si>
  <si>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</si>
  <si>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</si>
  <si>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</si>
  <si>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</si>
  <si>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</si>
  <si>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</si>
  <si>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</si>
  <si>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</si>
  <si>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</si>
  <si>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</si>
  <si>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</si>
  <si>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</si>
  <si>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</si>
  <si>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</si>
  <si>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</si>
  <si>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</si>
  <si>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</si>
  <si>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</si>
  <si>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</si>
  <si>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</si>
  <si>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</si>
  <si>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</si>
  <si>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</si>
  <si>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</si>
  <si>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</si>
  <si>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</si>
  <si>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</si>
  <si>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</si>
  <si>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</si>
  <si>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</si>
  <si>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</si>
  <si>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</si>
  <si>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</si>
  <si>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</si>
  <si>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</si>
  <si>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</si>
  <si>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</si>
  <si>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</si>
  <si>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</si>
  <si>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</si>
  <si>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</si>
  <si>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</si>
  <si>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</si>
  <si>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</si>
  <si>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</si>
  <si>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</si>
  <si>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</si>
  <si>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</si>
  <si>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</si>
  <si>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</si>
  <si>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</si>
  <si>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</si>
  <si>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</si>
  <si>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</si>
  <si>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</si>
  <si>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</si>
  <si>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</si>
  <si>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</si>
  <si>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</si>
  <si>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</si>
  <si>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</si>
  <si>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</si>
  <si>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</si>
  <si>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</si>
  <si>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</si>
  <si>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</si>
  <si>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</si>
  <si>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</si>
  <si>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</si>
  <si>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</si>
  <si>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</si>
  <si>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</si>
  <si>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</si>
  <si>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</si>
  <si>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</si>
  <si>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</si>
  <si>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</si>
  <si>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</si>
  <si>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</si>
  <si>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</si>
  <si>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</si>
  <si>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</si>
  <si>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</si>
  <si>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</si>
  <si>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</si>
  <si>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</si>
  <si>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</si>
  <si>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</si>
  <si>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</si>
  <si>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</si>
  <si>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</si>
  <si>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</si>
  <si>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</si>
  <si>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</si>
  <si>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</si>
  <si>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</si>
  <si>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</si>
  <si>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</si>
  <si>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</si>
  <si>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</si>
  <si>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</si>
  <si>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</si>
  <si>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</si>
  <si>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</si>
  <si>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</si>
  <si>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</si>
  <si>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</si>
  <si>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</si>
  <si>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</si>
  <si>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</si>
  <si>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</si>
  <si>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</si>
  <si>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</si>
  <si>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</si>
  <si>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</si>
  <si>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</si>
  <si>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</si>
  <si>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</si>
  <si>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</si>
  <si>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</si>
  <si>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</si>
  <si>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</si>
  <si>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</si>
  <si>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</si>
  <si>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</si>
  <si>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</si>
  <si>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</si>
  <si>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</si>
  <si>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</si>
  <si>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</si>
  <si>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</si>
  <si>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</si>
  <si>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</si>
  <si>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</si>
  <si>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</si>
  <si>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</si>
  <si>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</si>
  <si>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</si>
  <si>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</si>
  <si>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</si>
  <si>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</si>
  <si>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</si>
  <si>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</si>
  <si>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</si>
  <si>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</si>
  <si>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</si>
  <si>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</si>
  <si>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</si>
  <si>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</si>
  <si>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</si>
  <si>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</si>
  <si>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</si>
  <si>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</si>
  <si>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</si>
  <si>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</si>
  <si>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</si>
  <si>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</si>
  <si>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</si>
  <si>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</si>
  <si>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</si>
  <si>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</si>
  <si>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</si>
  <si>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</si>
  <si>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</si>
  <si>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</si>
  <si>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</si>
  <si>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</si>
  <si>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</si>
  <si>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</si>
  <si>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</si>
  <si>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</si>
  <si>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</si>
  <si>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</si>
  <si>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</si>
  <si>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</si>
  <si>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</si>
  <si>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</si>
  <si>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</si>
  <si>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</si>
  <si>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</si>
  <si>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</si>
  <si>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</si>
  <si>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</si>
  <si>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</si>
  <si>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</si>
  <si>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</si>
  <si>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</si>
  <si>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</si>
  <si>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</si>
  <si>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</si>
  <si>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</si>
  <si>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</si>
  <si>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</si>
  <si>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</si>
  <si>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</si>
  <si>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</si>
  <si>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</si>
  <si>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</si>
  <si>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</si>
  <si>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</si>
  <si>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</si>
  <si>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</si>
  <si>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</si>
  <si>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</si>
  <si>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</si>
  <si>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</si>
  <si>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</si>
  <si>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</si>
  <si>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</si>
  <si>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</si>
  <si>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</si>
  <si>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</si>
  <si>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</si>
  <si>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</si>
  <si>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</si>
  <si>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</si>
  <si>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</si>
  <si>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</si>
  <si>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</si>
  <si>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</si>
  <si>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</si>
  <si>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</si>
  <si>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</si>
  <si>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</si>
  <si>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</si>
  <si>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</si>
  <si>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</si>
  <si>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</si>
  <si>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</si>
  <si>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</si>
  <si>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</si>
  <si>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</si>
  <si>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</si>
  <si>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</si>
  <si>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</si>
  <si>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</si>
  <si>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</si>
  <si>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</si>
  <si>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</si>
  <si>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</si>
  <si>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</si>
  <si>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</si>
  <si>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</si>
  <si>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</si>
  <si>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</si>
  <si>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</si>
  <si>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</si>
  <si>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</si>
  <si>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</si>
  <si>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</si>
  <si>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</si>
  <si>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</si>
  <si>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</si>
  <si>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</si>
  <si>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</si>
  <si>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</si>
  <si>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</si>
  <si>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</si>
  <si>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</si>
  <si>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</si>
  <si>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</si>
  <si>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</si>
  <si>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</si>
  <si>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</si>
  <si>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</si>
  <si>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</si>
  <si>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</si>
  <si>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</si>
  <si>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</si>
  <si>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</si>
  <si>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</si>
  <si>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</si>
  <si>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</si>
  <si>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</si>
  <si>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</si>
  <si>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</si>
  <si>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</si>
  <si>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</si>
  <si>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</si>
  <si>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</si>
  <si>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</si>
  <si>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</si>
  <si>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</si>
  <si>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</si>
  <si>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</si>
  <si>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</si>
  <si>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</si>
  <si>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</si>
  <si>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</si>
  <si>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</si>
  <si>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</si>
  <si>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</si>
  <si>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</si>
  <si>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</si>
  <si>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</si>
  <si>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</si>
  <si>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</si>
  <si>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</si>
  <si>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</si>
  <si>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</si>
  <si>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</si>
  <si>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</si>
  <si>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</si>
  <si>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</si>
  <si>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</si>
  <si>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</si>
  <si>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</si>
  <si>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</si>
  <si>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</si>
  <si>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</si>
  <si>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</si>
  <si>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</si>
  <si>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</si>
  <si>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</si>
  <si>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</si>
  <si>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</si>
  <si>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</si>
  <si>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</si>
  <si>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</si>
  <si>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</si>
  <si>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</si>
  <si>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</si>
  <si>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</si>
  <si>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</si>
  <si>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</si>
  <si>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</si>
  <si>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</si>
  <si>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</si>
  <si>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</si>
  <si>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</si>
  <si>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</si>
  <si>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</si>
  <si>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</si>
  <si>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</si>
  <si>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</si>
  <si>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</si>
  <si>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</si>
  <si>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</si>
  <si>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</si>
  <si>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</si>
  <si>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</si>
  <si>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</si>
  <si>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</si>
  <si>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</si>
  <si>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</si>
  <si>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</si>
  <si>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</si>
  <si>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</si>
  <si>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</si>
  <si>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</si>
  <si>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</si>
  <si>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</si>
  <si>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</si>
  <si>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</si>
  <si>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</si>
  <si>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</si>
  <si>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</si>
  <si>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</si>
  <si>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</si>
  <si>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</si>
  <si>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</si>
  <si>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</si>
  <si>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</si>
  <si>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</si>
  <si>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</si>
  <si>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</si>
  <si>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</si>
  <si>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</si>
  <si>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</si>
  <si>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</si>
  <si>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</si>
  <si>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</si>
  <si>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</si>
  <si>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</si>
  <si>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</si>
  <si>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</si>
  <si>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</si>
  <si>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</si>
  <si>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</si>
  <si>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</si>
  <si>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</si>
  <si>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</si>
  <si>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</si>
  <si>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</si>
  <si>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</si>
  <si>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</si>
  <si>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</si>
  <si>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</si>
  <si>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</si>
  <si>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</si>
  <si>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</si>
  <si>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</si>
  <si>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</si>
  <si>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</si>
  <si>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</si>
  <si>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</si>
  <si>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</si>
  <si>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</si>
  <si>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</si>
  <si>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</si>
  <si>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</si>
  <si>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</si>
  <si>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</si>
  <si>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</si>
  <si>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</si>
  <si>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</si>
  <si>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</si>
  <si>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</si>
  <si>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</si>
  <si>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</si>
  <si>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</si>
  <si>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</si>
  <si>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</si>
  <si>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</si>
  <si>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</si>
  <si>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</si>
  <si>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</si>
  <si>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</si>
  <si>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</si>
  <si>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</si>
  <si>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</si>
  <si>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</si>
  <si>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</si>
  <si>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</si>
  <si>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</si>
  <si>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</si>
  <si>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</si>
  <si>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</si>
  <si>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</si>
  <si>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</si>
  <si>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</si>
  <si>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</si>
  <si>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</si>
  <si>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</si>
  <si>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</si>
  <si>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</si>
  <si>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</si>
  <si>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</si>
  <si>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</si>
  <si>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</si>
  <si>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</si>
  <si>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</si>
  <si>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</si>
  <si>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</si>
  <si>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</si>
  <si>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</si>
  <si>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</si>
  <si>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</si>
  <si>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</si>
  <si>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</si>
  <si>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</si>
  <si>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</si>
  <si>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</si>
  <si>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</si>
  <si>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</si>
  <si>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</si>
  <si>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</si>
  <si>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</si>
  <si>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</si>
  <si>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</si>
  <si>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</si>
  <si>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</si>
  <si>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</si>
  <si>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</si>
  <si>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</si>
  <si>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</si>
  <si>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</si>
  <si>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</si>
  <si>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</si>
  <si>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</si>
  <si>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</si>
  <si>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</si>
  <si>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</si>
  <si>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</si>
  <si>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</si>
  <si>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</si>
  <si>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</si>
  <si>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</si>
  <si>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</si>
  <si>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</si>
  <si>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</si>
  <si>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</si>
  <si>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</si>
  <si>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</si>
  <si>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</si>
  <si>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</si>
  <si>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</si>
  <si>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</si>
  <si>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</si>
  <si>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</si>
  <si>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</si>
  <si>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</si>
  <si>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</si>
  <si>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</si>
  <si>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</si>
  <si>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</si>
  <si>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</si>
  <si>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</si>
  <si>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</si>
  <si>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</si>
  <si>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</si>
  <si>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</si>
  <si>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</si>
  <si>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</si>
  <si>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</si>
  <si>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</si>
  <si>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</si>
  <si>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</si>
  <si>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</si>
  <si>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</si>
  <si>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</si>
  <si>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</si>
  <si>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</si>
  <si>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</si>
  <si>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</si>
  <si>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</si>
  <si>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</si>
  <si>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</si>
  <si>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</si>
  <si>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</si>
  <si>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</si>
  <si>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</si>
  <si>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</si>
  <si>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</si>
  <si>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</si>
  <si>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</si>
  <si>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</si>
  <si>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</si>
  <si>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</si>
  <si>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</si>
  <si>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</si>
  <si>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</si>
  <si>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</si>
  <si>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</si>
  <si>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</si>
  <si>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</si>
  <si>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</si>
  <si>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</si>
  <si>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</si>
  <si>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</si>
  <si>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</si>
  <si>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</si>
  <si>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</si>
  <si>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</si>
  <si>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</si>
  <si>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</si>
  <si>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</si>
  <si>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</si>
  <si>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</si>
  <si>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</si>
  <si>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</si>
  <si>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</si>
  <si>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</si>
  <si>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</si>
  <si>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</si>
  <si>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</si>
  <si>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</si>
  <si>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</si>
  <si>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</si>
  <si>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</si>
  <si>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</si>
  <si>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</si>
  <si>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</si>
  <si>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</si>
  <si>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</si>
  <si>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</si>
  <si>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</si>
  <si>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</si>
  <si>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</si>
  <si>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</si>
  <si>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</si>
  <si>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</si>
  <si>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</si>
  <si>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</si>
  <si>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</si>
  <si>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</si>
  <si>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</si>
  <si>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</si>
  <si>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</si>
  <si>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</si>
  <si>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</si>
  <si>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</si>
  <si>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</si>
  <si>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</si>
  <si>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</si>
  <si>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</si>
  <si>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</si>
  <si>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</si>
  <si>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</si>
  <si>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</si>
  <si>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</si>
  <si>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</si>
  <si>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</si>
  <si>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</si>
  <si>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</si>
  <si>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</si>
  <si>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</si>
  <si>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</si>
  <si>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</si>
  <si>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</si>
  <si>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</si>
  <si>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</si>
  <si>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</si>
  <si>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</si>
  <si>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</si>
  <si>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</si>
  <si>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</si>
  <si>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</si>
  <si>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</si>
  <si>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</si>
  <si>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</si>
  <si>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</si>
  <si>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</si>
  <si>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</si>
  <si>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</si>
  <si>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</si>
  <si>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</si>
  <si>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</si>
  <si>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</si>
  <si>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</si>
  <si>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</si>
  <si>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</si>
  <si>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</si>
  <si>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</si>
  <si>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</si>
  <si>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</si>
  <si>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</si>
  <si>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</si>
  <si>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</si>
  <si>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</si>
  <si>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</si>
  <si>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</si>
  <si>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</si>
  <si>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</si>
  <si>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</si>
  <si>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</si>
  <si>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</si>
  <si>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</si>
  <si>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</si>
  <si>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</si>
  <si>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</si>
  <si>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</si>
  <si>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</si>
  <si>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</si>
  <si>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</si>
  <si>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</si>
  <si>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</si>
  <si>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</si>
  <si>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</si>
  <si>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</si>
  <si>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</si>
  <si>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</si>
  <si>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</si>
  <si>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</si>
  <si>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</si>
  <si>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</si>
  <si>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</si>
  <si>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</si>
  <si>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</si>
  <si>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</si>
  <si>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</si>
  <si>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</si>
  <si>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</si>
  <si>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</si>
  <si>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</si>
  <si>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</si>
  <si>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</si>
  <si>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</si>
  <si>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</si>
  <si>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</si>
  <si>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</si>
  <si>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</si>
  <si>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</si>
  <si>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</si>
  <si>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</si>
  <si>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</si>
  <si>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</si>
  <si>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</si>
  <si>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</si>
  <si>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</si>
  <si>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</si>
  <si>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</si>
  <si>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</si>
  <si>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</si>
  <si>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</si>
  <si>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</si>
  <si>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</si>
  <si>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</si>
  <si>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</si>
  <si>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</si>
  <si>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</si>
  <si>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</si>
  <si>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</si>
  <si>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</si>
  <si>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</si>
  <si>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</si>
  <si>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</si>
  <si>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</si>
  <si>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</si>
  <si>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</si>
  <si>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</si>
  <si>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</si>
  <si>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</si>
  <si>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</si>
  <si>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</si>
  <si>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</si>
  <si>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</si>
  <si>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</si>
  <si>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</si>
  <si>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</si>
  <si>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</si>
  <si>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</si>
  <si>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</si>
  <si>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</si>
  <si>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</si>
  <si>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</si>
  <si>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</si>
  <si>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</si>
  <si>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</si>
  <si>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</si>
  <si>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</si>
  <si>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</si>
  <si>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</si>
  <si>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</si>
  <si>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</si>
  <si>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</si>
  <si>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</si>
  <si>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</si>
  <si>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</si>
  <si>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</si>
  <si>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</si>
  <si>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</si>
  <si>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</si>
  <si>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</si>
  <si>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</si>
  <si>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</si>
  <si>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</si>
  <si>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</si>
  <si>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</si>
  <si>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</si>
  <si>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</si>
  <si>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</si>
  <si>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</si>
  <si>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</si>
  <si>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</si>
  <si>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</si>
  <si>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</si>
  <si>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</si>
  <si>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</si>
  <si>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</si>
  <si>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</si>
  <si>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</si>
  <si>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</si>
  <si>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</si>
  <si>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</si>
  <si>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</si>
  <si>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</si>
  <si>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</si>
  <si>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</si>
  <si>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</si>
  <si>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</si>
  <si>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</si>
  <si>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</si>
  <si>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</si>
  <si>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</si>
  <si>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</si>
  <si>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</si>
  <si>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</si>
  <si>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</si>
  <si>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</si>
  <si>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</si>
  <si>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</si>
  <si>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</si>
  <si>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</si>
  <si>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</si>
  <si>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</si>
  <si>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</si>
  <si>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</si>
  <si>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</si>
  <si>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</si>
  <si>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</si>
  <si>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</si>
  <si>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</si>
  <si>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</si>
  <si>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</si>
  <si>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</si>
  <si>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</si>
  <si>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</si>
  <si>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</si>
  <si>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</si>
  <si>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</si>
  <si>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</si>
  <si>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</si>
  <si>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</si>
  <si>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</si>
  <si>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</si>
  <si>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</si>
  <si>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</si>
  <si>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</si>
  <si>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</si>
  <si>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</si>
  <si>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</si>
  <si>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</si>
  <si>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</si>
  <si>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</si>
  <si>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</si>
  <si>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</si>
  <si>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</si>
  <si>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</si>
  <si>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</si>
  <si>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</si>
  <si>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</si>
  <si>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</si>
  <si>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</si>
  <si>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</si>
  <si>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</si>
  <si>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</si>
  <si>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</si>
  <si>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</si>
  <si>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</si>
  <si>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</si>
  <si>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</si>
  <si>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</si>
  <si>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</si>
  <si>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</si>
  <si>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</si>
  <si>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</si>
  <si>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</si>
  <si>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</si>
  <si>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</si>
  <si>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</si>
  <si>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</si>
  <si>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</si>
  <si>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</si>
  <si>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</si>
  <si>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</si>
  <si>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</si>
  <si>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</si>
  <si>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</si>
  <si>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</si>
  <si>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</si>
  <si>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</si>
  <si>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</si>
  <si>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</si>
  <si>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</si>
  <si>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</si>
  <si>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</si>
  <si>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</si>
  <si>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</si>
  <si>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</si>
  <si>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</si>
  <si>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</si>
  <si>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</si>
  <si>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</si>
  <si>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</si>
  <si>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</si>
  <si>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</si>
  <si>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</si>
  <si>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</si>
  <si>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</si>
  <si>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</si>
  <si>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</si>
  <si>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</si>
  <si>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</si>
  <si>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</si>
  <si>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</si>
  <si>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</si>
  <si>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</si>
  <si>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</si>
  <si>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</si>
  <si>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</si>
  <si>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</si>
  <si>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</si>
  <si>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</si>
  <si>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</si>
  <si>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</si>
  <si>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</si>
  <si>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</si>
  <si>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</si>
  <si>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</si>
  <si>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</si>
  <si>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</si>
  <si>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</si>
  <si>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</si>
  <si>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</si>
  <si>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</si>
  <si>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</si>
  <si>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</si>
  <si>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</si>
  <si>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</si>
  <si>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</si>
  <si>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</si>
  <si>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</si>
  <si>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</si>
  <si>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</si>
  <si>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</si>
  <si>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</si>
  <si>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</si>
  <si>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</si>
  <si>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</si>
  <si>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</si>
  <si>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</si>
  <si>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</si>
  <si>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</si>
  <si>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</si>
  <si>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</si>
  <si>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</si>
  <si>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</si>
  <si>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</si>
  <si>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</si>
  <si>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</si>
  <si>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</si>
  <si>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</si>
  <si>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</si>
  <si>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</si>
  <si>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</si>
  <si>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</si>
  <si>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</si>
  <si>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</si>
  <si>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</si>
  <si>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</si>
  <si>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</si>
  <si>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</si>
  <si>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</si>
  <si>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</si>
  <si>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</si>
  <si>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</si>
  <si>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</si>
  <si>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</si>
  <si>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</si>
  <si>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</si>
  <si>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</si>
  <si>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</si>
  <si>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</si>
  <si>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</si>
  <si>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</si>
  <si>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</si>
  <si>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</si>
  <si>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</si>
  <si>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</si>
  <si>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</si>
  <si>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</si>
  <si>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</si>
  <si>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</si>
  <si>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</si>
  <si>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</si>
  <si>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</si>
  <si>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</si>
  <si>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</si>
  <si>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</si>
  <si>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</si>
  <si>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</si>
  <si>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</si>
  <si>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</si>
  <si>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</si>
  <si>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</si>
  <si>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</si>
  <si>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</si>
  <si>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</si>
  <si>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</si>
  <si>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</si>
  <si>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</si>
  <si>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</si>
  <si>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</si>
  <si>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</si>
  <si>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</si>
  <si>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</si>
  <si>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</si>
  <si>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</si>
  <si>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</si>
  <si>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</si>
  <si>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</si>
  <si>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</si>
  <si>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</si>
  <si>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</si>
  <si>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</si>
  <si>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</si>
  <si>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</si>
  <si>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</si>
  <si>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</si>
  <si>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</si>
  <si>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</si>
  <si>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</si>
  <si>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</si>
  <si>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</si>
  <si>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</si>
  <si>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</si>
  <si>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</si>
  <si>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</si>
  <si>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</si>
  <si>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</si>
  <si>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</si>
  <si>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</si>
  <si>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</si>
  <si>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</si>
  <si>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</si>
  <si>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</si>
  <si>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</si>
  <si>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</si>
  <si>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</si>
  <si>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</si>
  <si>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</si>
  <si>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</si>
  <si>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</si>
  <si>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</si>
  <si>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</si>
  <si>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</si>
  <si>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</si>
  <si>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</si>
  <si>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</si>
  <si>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</si>
  <si>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</si>
  <si>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</si>
  <si>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</si>
  <si>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</si>
  <si>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</si>
  <si>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</si>
  <si>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</si>
  <si>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</si>
  <si>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</si>
  <si>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</si>
  <si>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</si>
  <si>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</si>
  <si>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</si>
  <si>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</si>
  <si>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</si>
  <si>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</si>
  <si>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</si>
  <si>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</si>
  <si>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</si>
  <si>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</si>
  <si>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</si>
  <si>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</si>
  <si>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</si>
  <si>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</si>
  <si>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</si>
  <si>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</si>
  <si>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</si>
  <si>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</si>
  <si>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</si>
  <si>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</si>
  <si>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</si>
  <si>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</si>
  <si>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</si>
  <si>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</si>
  <si>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</si>
  <si>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</si>
  <si>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</si>
  <si>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</si>
  <si>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</si>
  <si>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</si>
  <si>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</si>
  <si>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</si>
  <si>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</si>
  <si>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</si>
  <si>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</si>
  <si>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</si>
  <si>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</si>
  <si>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</si>
  <si>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</si>
  <si>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</si>
  <si>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</si>
  <si>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</si>
  <si>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</si>
  <si>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</si>
  <si>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</si>
  <si>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</si>
  <si>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</si>
  <si>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</si>
  <si>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</si>
  <si>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</si>
  <si>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</si>
  <si>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</si>
  <si>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</si>
  <si>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</si>
  <si>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</si>
  <si>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</si>
  <si>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</si>
  <si>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</si>
  <si>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</si>
  <si>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</si>
  <si>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</si>
  <si>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</si>
  <si>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</si>
  <si>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</si>
  <si>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</si>
  <si>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</si>
  <si>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</si>
  <si>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</si>
  <si>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</si>
  <si>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</si>
  <si>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</si>
  <si>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</si>
  <si>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</si>
  <si>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</si>
  <si>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</si>
  <si>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</si>
  <si>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</si>
  <si>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</si>
  <si>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</si>
  <si>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</si>
  <si>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</si>
  <si>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</si>
  <si>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</si>
  <si>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</si>
  <si>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</si>
  <si>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</si>
  <si>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</si>
  <si>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</si>
  <si>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</si>
  <si>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</si>
  <si>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</si>
  <si>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</si>
  <si>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</si>
  <si>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</si>
  <si>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</si>
  <si>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</si>
  <si>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</si>
  <si>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</si>
  <si>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</si>
  <si>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</si>
  <si>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</si>
  <si>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</si>
  <si>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</si>
  <si>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</si>
  <si>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</si>
  <si>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</si>
  <si>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</si>
  <si>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</si>
  <si>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</si>
  <si>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</si>
  <si>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</si>
  <si>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</si>
  <si>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</si>
  <si>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</si>
  <si>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</si>
  <si>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</si>
  <si>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</si>
  <si>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</si>
  <si>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</si>
  <si>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</si>
  <si>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</si>
  <si>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</si>
  <si>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</si>
  <si>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</si>
  <si>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</si>
  <si>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</si>
  <si>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</si>
  <si>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</si>
  <si>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</si>
  <si>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</si>
  <si>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</si>
  <si>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</si>
  <si>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</si>
  <si>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</si>
  <si>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</si>
  <si>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</si>
  <si>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</si>
  <si>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</si>
  <si>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</si>
  <si>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</si>
  <si>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</si>
  <si>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</si>
  <si>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</si>
  <si>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</si>
  <si>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</si>
  <si>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</si>
  <si>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</si>
  <si>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</si>
  <si>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</si>
  <si>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</si>
  <si>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</si>
  <si>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</si>
  <si>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</si>
  <si>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</si>
  <si>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</si>
  <si>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</si>
  <si>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</si>
  <si>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</si>
  <si>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</si>
  <si>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</si>
  <si>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</si>
  <si>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</si>
  <si>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</si>
  <si>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</si>
  <si>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</si>
  <si>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</si>
  <si>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</si>
  <si>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</si>
  <si>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</si>
  <si>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</si>
  <si>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</si>
  <si>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</si>
  <si>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</si>
  <si>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</si>
  <si>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</si>
  <si>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</si>
  <si>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</si>
  <si>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</si>
  <si>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</si>
  <si>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</si>
  <si>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</si>
  <si>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</si>
  <si>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</si>
  <si>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</si>
  <si>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</si>
  <si>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</si>
  <si>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</si>
  <si>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</si>
  <si>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</si>
  <si>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</si>
  <si>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</si>
  <si>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</si>
  <si>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</si>
  <si>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</si>
  <si>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</si>
  <si>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</si>
  <si>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</si>
  <si>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</si>
  <si>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</si>
  <si>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</si>
  <si>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</si>
  <si>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</si>
  <si>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</si>
  <si>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</si>
  <si>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</si>
  <si>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</si>
  <si>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</si>
  <si>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</si>
  <si>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</si>
  <si>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</si>
  <si>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</si>
  <si>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</si>
  <si>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</si>
  <si>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</si>
  <si>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</si>
  <si>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</si>
  <si>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</si>
  <si>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</si>
  <si>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</si>
  <si>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</si>
  <si>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</si>
  <si>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</si>
  <si>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</si>
  <si>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</si>
  <si>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</si>
  <si>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</si>
  <si>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</si>
  <si>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</si>
  <si>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</si>
  <si>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</si>
  <si>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</si>
  <si>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</si>
  <si>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</si>
  <si>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</si>
  <si>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</si>
  <si>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</si>
  <si>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</si>
  <si>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</si>
  <si>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</si>
  <si>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</si>
  <si>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</si>
  <si>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</si>
  <si>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</si>
  <si>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</si>
  <si>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</si>
  <si>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</si>
  <si>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</si>
  <si>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</si>
  <si>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</si>
  <si>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</si>
  <si>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</si>
  <si>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</si>
  <si>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</si>
  <si>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</si>
  <si>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</si>
  <si>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</si>
  <si>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</si>
  <si>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</si>
  <si>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</si>
  <si>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</si>
  <si>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</si>
  <si>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</si>
  <si>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</si>
  <si>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</si>
  <si>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</si>
  <si>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</si>
  <si>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</si>
  <si>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</si>
  <si>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</si>
  <si>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</si>
  <si>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</si>
  <si>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</si>
  <si>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</si>
  <si>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</si>
  <si>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</si>
  <si>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</si>
  <si>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</si>
  <si>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</si>
  <si>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</si>
  <si>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</si>
  <si>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</si>
  <si>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</si>
  <si>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</si>
  <si>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</si>
  <si>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</si>
  <si>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</si>
  <si>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</si>
  <si>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</si>
  <si>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</si>
  <si>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</si>
  <si>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</si>
  <si>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</si>
  <si>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</si>
  <si>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</si>
  <si>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</si>
  <si>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</si>
  <si>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</si>
  <si>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</si>
  <si>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</si>
  <si>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</si>
  <si>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</si>
  <si>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</si>
  <si>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</si>
  <si>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</si>
  <si>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</si>
  <si>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</si>
  <si>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</si>
  <si>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</si>
  <si>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</si>
  <si>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</si>
  <si>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</si>
  <si>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</si>
  <si>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</si>
  <si>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</si>
  <si>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</si>
  <si>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</si>
  <si>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</si>
  <si>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</si>
  <si>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</si>
  <si>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</si>
  <si>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</si>
  <si>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</si>
  <si>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</si>
  <si>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</si>
  <si>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</si>
  <si>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</si>
  <si>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</si>
  <si>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</si>
  <si>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</si>
  <si>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</si>
  <si>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</si>
  <si>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</si>
  <si>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</si>
  <si>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</si>
  <si>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</si>
  <si>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</si>
  <si>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</si>
  <si>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</si>
  <si>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</si>
  <si>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</si>
  <si>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</si>
  <si>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</si>
  <si>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</si>
  <si>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</si>
  <si>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</si>
  <si>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</si>
  <si>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</si>
  <si>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</si>
  <si>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</si>
  <si>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</si>
  <si>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</si>
  <si>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</si>
  <si>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</si>
  <si>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</si>
  <si>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</si>
  <si>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</si>
  <si>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</si>
  <si>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</si>
  <si>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</si>
  <si>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</si>
  <si>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</si>
  <si>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</si>
  <si>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</si>
  <si>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</si>
  <si>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</si>
  <si>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</si>
  <si>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</si>
  <si>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</si>
  <si>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</si>
  <si>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</si>
  <si>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</si>
  <si>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</si>
  <si>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</si>
  <si>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</si>
  <si>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</si>
  <si>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</si>
  <si>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</si>
  <si>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</si>
  <si>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</si>
  <si>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</si>
  <si>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</si>
  <si>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</si>
  <si>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</si>
  <si>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</si>
  <si>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</si>
  <si>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</si>
  <si>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</si>
  <si>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</si>
  <si>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</si>
  <si>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</si>
  <si>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</si>
  <si>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</si>
  <si>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</si>
  <si>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</si>
  <si>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</si>
  <si>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</si>
  <si>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</si>
  <si>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</si>
  <si>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</si>
  <si>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</si>
  <si>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</si>
  <si>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</si>
  <si>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</si>
  <si>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</si>
  <si>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</si>
  <si>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</si>
  <si>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</si>
  <si>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</si>
  <si>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</si>
  <si>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</si>
  <si>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</si>
  <si>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</si>
  <si>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</si>
  <si>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</si>
  <si>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</si>
  <si>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</si>
  <si>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</si>
  <si>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</si>
  <si>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</si>
  <si>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</si>
  <si>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</si>
  <si>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</si>
  <si>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</si>
  <si>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</si>
  <si>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</si>
  <si>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</si>
  <si>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</si>
  <si>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</si>
  <si>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</si>
  <si>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</si>
  <si>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</si>
  <si>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</si>
  <si>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</si>
  <si>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</si>
  <si>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</si>
  <si>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</si>
  <si>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</si>
  <si>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</si>
  <si>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</si>
  <si>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</si>
  <si>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</si>
  <si>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</si>
  <si>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</si>
  <si>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</si>
  <si>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</si>
  <si>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</si>
  <si>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</si>
  <si>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</si>
  <si>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</si>
  <si>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</si>
  <si>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</si>
  <si>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</si>
  <si>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</si>
  <si>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</si>
  <si>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</si>
  <si>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</si>
  <si>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</si>
  <si>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</si>
  <si>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</si>
  <si>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</si>
  <si>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</si>
  <si>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</si>
  <si>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</si>
  <si>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</si>
  <si>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</si>
  <si>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</si>
  <si>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</si>
  <si>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</si>
  <si>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</si>
  <si>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</si>
  <si>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</si>
  <si>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</si>
  <si>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</si>
  <si>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</si>
  <si>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</si>
  <si>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</si>
  <si>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</si>
  <si>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</si>
  <si>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</si>
  <si>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</si>
  <si>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</si>
  <si>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</si>
  <si>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</si>
  <si>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</si>
  <si>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</si>
  <si>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</si>
  <si>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</si>
  <si>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</si>
  <si>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</si>
  <si>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</si>
  <si>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</si>
  <si>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</si>
  <si>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</si>
  <si>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</si>
  <si>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</si>
  <si>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</si>
  <si>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</si>
  <si>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</si>
  <si>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</si>
  <si>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</si>
  <si>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</si>
  <si>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</si>
  <si>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</si>
  <si>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</si>
  <si>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</si>
  <si>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</si>
  <si>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</si>
  <si>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</si>
  <si>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</si>
  <si>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</si>
  <si>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</si>
  <si>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</si>
  <si>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</si>
  <si>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</si>
  <si>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</si>
  <si>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</si>
  <si>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</si>
  <si>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</si>
  <si>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</si>
  <si>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</si>
  <si>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</si>
  <si>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</si>
  <si>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</si>
  <si>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</si>
  <si>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</si>
  <si>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</si>
  <si>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</si>
  <si>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</si>
  <si>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</si>
  <si>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</si>
  <si>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</si>
  <si>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</si>
  <si>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</si>
  <si>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</si>
  <si>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</si>
  <si>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</si>
  <si>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</si>
  <si>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</si>
  <si>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</si>
  <si>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</si>
  <si>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</si>
  <si>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</si>
  <si>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</si>
  <si>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</si>
  <si>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</si>
  <si>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</si>
  <si>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</si>
  <si>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</si>
  <si>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</si>
  <si>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</si>
  <si>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</si>
  <si>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</si>
  <si>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</si>
  <si>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</si>
  <si>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</si>
  <si>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</si>
  <si>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</si>
  <si>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</si>
  <si>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</si>
  <si>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</si>
  <si>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</si>
  <si>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</si>
  <si>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</si>
  <si>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</si>
  <si>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</si>
  <si>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</si>
  <si>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</si>
  <si>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</si>
  <si>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</si>
  <si>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</si>
  <si>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</si>
  <si>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</si>
  <si>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</si>
  <si>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</si>
  <si>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</si>
  <si>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</si>
  <si>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</si>
  <si>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</si>
  <si>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</si>
  <si>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</si>
  <si>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</si>
  <si>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</si>
  <si>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</si>
  <si>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</si>
  <si>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</si>
  <si>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</si>
  <si>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</si>
  <si>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</si>
  <si>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</si>
  <si>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</si>
  <si>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</si>
  <si>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</si>
  <si>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</si>
  <si>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</si>
  <si>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</si>
  <si>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</si>
  <si>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</si>
  <si>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</si>
  <si>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</si>
  <si>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</si>
  <si>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</si>
  <si>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</si>
  <si>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</si>
  <si>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</si>
  <si>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</si>
  <si>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</si>
  <si>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</si>
  <si>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</si>
  <si>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</si>
  <si>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</si>
  <si>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</si>
  <si>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</si>
  <si>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</si>
  <si>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</si>
  <si>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</si>
  <si>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</si>
  <si>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</si>
  <si>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</si>
  <si>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</si>
  <si>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</si>
  <si>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</si>
  <si>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</si>
  <si>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</si>
  <si>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</si>
  <si>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</si>
  <si>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</si>
  <si>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</si>
  <si>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</si>
  <si>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</si>
  <si>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</si>
  <si>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</si>
  <si>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</si>
  <si>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</si>
  <si>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</si>
  <si>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</si>
  <si>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</si>
  <si>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</si>
  <si>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</si>
  <si>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</si>
  <si>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</si>
  <si>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</si>
  <si>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</si>
  <si>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</si>
  <si>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</si>
  <si>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</si>
  <si>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</si>
  <si>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</si>
  <si>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</si>
  <si>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</si>
  <si>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</si>
  <si>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</si>
  <si>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</si>
  <si>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</si>
  <si>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</si>
  <si>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</si>
  <si>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</si>
  <si>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</si>
  <si>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</si>
  <si>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</si>
  <si>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</si>
  <si>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</si>
  <si>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</si>
  <si>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</si>
  <si>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</si>
  <si>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</si>
  <si>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</si>
  <si>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</si>
  <si>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</si>
  <si>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</si>
  <si>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</si>
  <si>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</si>
  <si>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</si>
  <si>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</si>
  <si>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</si>
  <si>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</si>
  <si>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</si>
  <si>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</si>
  <si>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</si>
  <si>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</si>
  <si>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</si>
  <si>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</si>
  <si>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</si>
  <si>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</si>
  <si>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</si>
  <si>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</si>
  <si>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</si>
  <si>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</si>
  <si>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</si>
  <si>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</si>
  <si>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</si>
  <si>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</si>
  <si>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</si>
  <si>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</si>
  <si>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</si>
  <si>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</si>
  <si>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</si>
  <si>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</si>
  <si>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</si>
  <si>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</si>
  <si>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</si>
  <si>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</si>
  <si>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</si>
  <si>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</si>
  <si>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</si>
  <si>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</si>
  <si>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</si>
  <si>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</si>
  <si>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</si>
  <si>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</si>
  <si>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</si>
  <si>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</si>
  <si>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</si>
  <si>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</si>
  <si>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</si>
  <si>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</si>
  <si>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</si>
  <si>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</si>
  <si>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</si>
  <si>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</si>
  <si>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</si>
  <si>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</si>
  <si>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</si>
  <si>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</si>
  <si>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</si>
  <si>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</si>
  <si>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</si>
  <si>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</si>
  <si>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</si>
  <si>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</si>
  <si>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</si>
  <si>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</si>
  <si>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</si>
  <si>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</si>
  <si>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</si>
  <si>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</si>
  <si>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</si>
  <si>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</si>
  <si>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</si>
  <si>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</si>
  <si>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</si>
  <si>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</si>
  <si>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</si>
  <si>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</si>
  <si>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</si>
  <si>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</si>
  <si>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</si>
  <si>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</si>
  <si>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</si>
  <si>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</si>
  <si>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</si>
  <si>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</si>
  <si>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</si>
  <si>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</si>
  <si>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</si>
  <si>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</si>
  <si>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</si>
  <si>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</si>
  <si>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</si>
  <si>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</si>
  <si>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</si>
  <si>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</si>
  <si>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</si>
  <si>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</si>
  <si>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</si>
  <si>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</si>
  <si>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</si>
  <si>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</si>
  <si>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</si>
  <si>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</si>
  <si>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</si>
  <si>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</si>
  <si>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</si>
  <si>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</si>
  <si>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</si>
  <si>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</si>
  <si>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</si>
  <si>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</si>
  <si>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</si>
  <si>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</si>
  <si>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</si>
  <si>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</si>
  <si>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</si>
  <si>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</si>
  <si>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</si>
  <si>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</si>
  <si>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</si>
  <si>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</si>
  <si>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</si>
  <si>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</si>
  <si>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</si>
  <si>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</si>
  <si>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</si>
  <si>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</si>
  <si>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</si>
  <si>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</si>
  <si>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</si>
  <si>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</si>
  <si>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</si>
  <si>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</si>
  <si>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</si>
  <si>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</si>
  <si>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</si>
  <si>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</si>
  <si>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</si>
  <si>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</si>
  <si>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</si>
  <si>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</si>
  <si>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</si>
  <si>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</si>
  <si>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</si>
  <si>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</si>
  <si>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</si>
  <si>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</si>
  <si>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</si>
  <si>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</si>
  <si>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</si>
  <si>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</si>
  <si>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</si>
  <si>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</si>
  <si>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</si>
  <si>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</si>
  <si>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</si>
  <si>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</si>
  <si>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</si>
  <si>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</si>
  <si>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</si>
  <si>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</si>
  <si>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</si>
  <si>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</si>
  <si>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</si>
  <si>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</si>
  <si>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</si>
  <si>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</si>
  <si>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</si>
  <si>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</si>
  <si>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</si>
  <si>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</si>
  <si>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</si>
  <si>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</si>
  <si>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</si>
  <si>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</si>
  <si>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</si>
  <si>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</si>
  <si>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</si>
  <si>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</si>
  <si>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</si>
  <si>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</si>
  <si>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</si>
  <si>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</si>
  <si>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</si>
  <si>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</si>
  <si>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</si>
  <si>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</si>
  <si>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</si>
  <si>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</si>
  <si>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</si>
  <si>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</si>
  <si>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</si>
  <si>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</si>
  <si>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</si>
  <si>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</si>
  <si>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</si>
  <si>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</si>
  <si>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</si>
  <si>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</si>
  <si>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</si>
  <si>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</si>
  <si>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</si>
  <si>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</si>
  <si>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</si>
  <si>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</si>
  <si>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</si>
  <si>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</si>
  <si>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</si>
  <si>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</si>
  <si>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</si>
  <si>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</si>
  <si>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</si>
  <si>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</si>
  <si>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</si>
  <si>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</si>
  <si>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</si>
  <si>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</si>
  <si>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</si>
  <si>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</si>
  <si>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</si>
  <si>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</si>
  <si>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</si>
  <si>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</si>
  <si>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</si>
  <si>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</si>
  <si>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</si>
  <si>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</si>
  <si>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</si>
  <si>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</si>
  <si>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</si>
  <si>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</si>
  <si>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</si>
  <si>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</si>
  <si>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</si>
  <si>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</si>
  <si>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</si>
  <si>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</si>
  <si>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</si>
  <si>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</si>
  <si>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</si>
  <si>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</si>
  <si>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</si>
  <si>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</si>
  <si>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</si>
  <si>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</si>
  <si>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</si>
  <si>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</si>
  <si>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</si>
  <si>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</si>
  <si>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</si>
  <si>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</si>
  <si>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</si>
  <si>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</si>
  <si>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</si>
  <si>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</si>
  <si>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</si>
  <si>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</si>
  <si>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</si>
  <si>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</si>
  <si>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</si>
  <si>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</si>
  <si>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</si>
  <si>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</si>
  <si>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</si>
  <si>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</si>
  <si>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</si>
  <si>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</si>
  <si>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</si>
  <si>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</si>
  <si>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</si>
  <si>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</si>
  <si>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</si>
  <si>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</si>
  <si>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</si>
  <si>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</si>
  <si>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</si>
  <si>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</si>
  <si>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</si>
  <si>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</si>
  <si>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</si>
  <si>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</si>
  <si>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</si>
  <si>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</si>
  <si>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</si>
  <si>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</si>
  <si>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</si>
  <si>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</si>
  <si>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</si>
  <si>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</si>
  <si>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</si>
  <si>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</si>
  <si>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</si>
  <si>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</si>
  <si>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</si>
  <si>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</si>
  <si>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</si>
  <si>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</si>
  <si>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</si>
  <si>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</si>
  <si>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</si>
  <si>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</si>
  <si>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</si>
  <si>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</si>
  <si>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</si>
  <si>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</si>
  <si>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</si>
  <si>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</si>
  <si>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</si>
  <si>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</si>
  <si>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</si>
  <si>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</si>
  <si>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</si>
  <si>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</si>
  <si>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</si>
  <si>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</si>
  <si>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</si>
  <si>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</si>
  <si>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</si>
  <si>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</si>
  <si>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</si>
  <si>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</si>
  <si>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</si>
  <si>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</si>
  <si>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</si>
  <si>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</si>
  <si>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</si>
  <si>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</si>
  <si>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</si>
  <si>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</si>
  <si>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</si>
  <si>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</si>
  <si>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</si>
  <si>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</si>
  <si>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</si>
  <si>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</si>
  <si>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</si>
  <si>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</si>
  <si>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</si>
  <si>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</si>
  <si>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</si>
  <si>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</si>
  <si>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</si>
  <si>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</si>
  <si>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</si>
  <si>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</si>
  <si>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</si>
  <si>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</si>
  <si>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</si>
  <si>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</si>
  <si>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</si>
  <si>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</si>
  <si>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</si>
  <si>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</si>
  <si>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</si>
  <si>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</si>
  <si>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</si>
  <si>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</si>
  <si>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</si>
  <si>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</si>
  <si>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</si>
  <si>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</si>
  <si>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</si>
  <si>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</si>
  <si>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</si>
  <si>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</si>
  <si>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</si>
  <si>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</si>
  <si>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</si>
  <si>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</si>
  <si>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</si>
  <si>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</si>
  <si>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</si>
  <si>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</si>
  <si>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</si>
  <si>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</si>
  <si>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</si>
  <si>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</si>
  <si>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</si>
  <si>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</si>
  <si>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</si>
  <si>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</si>
  <si>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</si>
  <si>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</si>
  <si>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</si>
  <si>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</si>
  <si>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</si>
  <si>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</si>
  <si>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</si>
  <si>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</si>
  <si>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</si>
  <si>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</si>
  <si>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</si>
  <si>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</si>
  <si>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</si>
  <si>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</si>
  <si>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</si>
  <si>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</si>
  <si>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</si>
  <si>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</si>
  <si>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</si>
  <si>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</si>
  <si>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</si>
  <si>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</si>
  <si>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</si>
  <si>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</si>
  <si>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</si>
  <si>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</si>
  <si>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</si>
  <si>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</si>
  <si>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</si>
  <si>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</si>
  <si>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</si>
  <si>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</si>
  <si>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</si>
  <si>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</si>
  <si>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</si>
  <si>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</si>
  <si>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</si>
  <si>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</si>
  <si>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</si>
  <si>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</si>
  <si>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</si>
  <si>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</si>
  <si>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</si>
  <si>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</si>
  <si>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</si>
  <si>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</si>
  <si>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</si>
  <si>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</si>
  <si>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</si>
  <si>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</si>
  <si>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</si>
  <si>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</si>
  <si>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</si>
  <si>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</si>
  <si>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</si>
  <si>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</si>
  <si>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</si>
  <si>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</si>
  <si>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</si>
  <si>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</si>
  <si>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</si>
  <si>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</si>
  <si>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</si>
  <si>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</si>
  <si>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</si>
  <si>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</si>
  <si>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</si>
  <si>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</si>
  <si>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</si>
  <si>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</si>
  <si>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</si>
  <si>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</si>
  <si>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</si>
  <si>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</si>
  <si>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</si>
  <si>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</si>
  <si>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</si>
  <si>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</si>
  <si>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</si>
  <si>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</si>
  <si>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</si>
  <si>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</si>
  <si>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</si>
  <si>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</si>
  <si>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</si>
  <si>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</si>
  <si>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</si>
  <si>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</si>
  <si>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</si>
  <si>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</si>
  <si>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</si>
  <si>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</si>
  <si>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</si>
  <si>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</si>
  <si>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</si>
  <si>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</si>
  <si>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</si>
  <si>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</si>
  <si>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</si>
  <si>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</si>
  <si>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</si>
  <si>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</si>
  <si>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</si>
  <si>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</si>
  <si>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</si>
  <si>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</si>
  <si>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</si>
  <si>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</si>
  <si>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</si>
  <si>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</si>
  <si>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</si>
  <si>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</si>
  <si>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</si>
  <si>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</si>
  <si>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</si>
  <si>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</si>
  <si>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</si>
  <si>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</si>
  <si>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</si>
  <si>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</si>
  <si>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</si>
  <si>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</si>
  <si>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</si>
  <si>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</si>
  <si>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</si>
  <si>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</si>
  <si>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</si>
  <si>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</si>
  <si>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</si>
  <si>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</si>
  <si>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</si>
  <si>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</si>
  <si>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</si>
  <si>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</si>
  <si>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</si>
  <si>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</si>
  <si>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</si>
  <si>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</si>
  <si>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</si>
  <si>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</si>
  <si>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</si>
  <si>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</si>
  <si>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</si>
  <si>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</si>
  <si>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</si>
  <si>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</si>
  <si>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</si>
  <si>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</si>
  <si>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</si>
  <si>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</si>
  <si>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</si>
  <si>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</si>
  <si>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</si>
  <si>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</si>
  <si>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</si>
  <si>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</si>
  <si>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</si>
  <si>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</si>
  <si>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</si>
  <si>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</si>
  <si>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</si>
  <si>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</si>
  <si>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</si>
  <si>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</si>
  <si>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</si>
  <si>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</si>
  <si>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</si>
  <si>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</si>
  <si>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</si>
  <si>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</si>
  <si>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</si>
  <si>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</si>
  <si>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</si>
  <si>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</si>
  <si>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</si>
  <si>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</si>
  <si>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</si>
  <si>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</si>
  <si>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</si>
  <si>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</si>
  <si>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</si>
  <si>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</si>
  <si>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</si>
  <si>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</si>
  <si>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</si>
  <si>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</si>
  <si>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</si>
  <si>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</si>
  <si>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</si>
  <si>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</si>
  <si>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</si>
  <si>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</si>
  <si>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</si>
  <si>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</si>
  <si>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</si>
  <si>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</si>
  <si>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</si>
  <si>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</si>
  <si>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</si>
  <si>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</si>
  <si>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</si>
  <si>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</si>
  <si>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</si>
  <si>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</si>
  <si>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</si>
  <si>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</si>
  <si>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</si>
  <si>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</si>
  <si>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</si>
  <si>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</si>
  <si>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</si>
  <si>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</si>
  <si>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</si>
  <si>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</si>
  <si>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</si>
  <si>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</si>
  <si>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</si>
  <si>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</si>
  <si>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</si>
  <si>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</si>
  <si>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</si>
  <si>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</si>
  <si>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</si>
  <si>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</si>
  <si>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</si>
  <si>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</si>
  <si>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</si>
  <si>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</si>
  <si>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</si>
  <si>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</si>
  <si>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</si>
  <si>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</si>
  <si>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</si>
  <si>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</si>
  <si>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</si>
  <si>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</si>
  <si>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</si>
  <si>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</si>
  <si>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</si>
  <si>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</si>
  <si>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</si>
  <si>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</si>
  <si>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</si>
  <si>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</si>
  <si>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</si>
  <si>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</si>
  <si>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</si>
  <si>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</si>
  <si>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</si>
  <si>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</si>
  <si>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</si>
  <si>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</si>
  <si>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</si>
  <si>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</si>
  <si>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</si>
  <si>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</si>
  <si>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</si>
  <si>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</si>
  <si>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</si>
  <si>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</si>
  <si>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</si>
  <si>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</si>
  <si>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</si>
  <si>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</si>
  <si>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</si>
  <si>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</si>
  <si>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</si>
  <si>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</si>
  <si>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</si>
  <si>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</si>
  <si>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</si>
  <si>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</si>
  <si>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</si>
  <si>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</si>
  <si>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</si>
  <si>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</si>
  <si>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</si>
  <si>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</si>
  <si>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</si>
  <si>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</si>
  <si>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</si>
  <si>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</si>
  <si>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</si>
  <si>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</si>
  <si>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</si>
  <si>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</si>
  <si>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</si>
  <si>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</si>
  <si>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</si>
  <si>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</si>
  <si>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</si>
  <si>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</si>
  <si>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</si>
  <si>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</si>
  <si>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</si>
  <si>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</si>
  <si>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</si>
  <si>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</si>
  <si>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</si>
  <si>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</si>
  <si>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</si>
  <si>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</si>
  <si>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</si>
  <si>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</si>
  <si>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</si>
  <si>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</si>
  <si>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</si>
  <si>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</si>
  <si>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</si>
  <si>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</si>
  <si>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</si>
  <si>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</si>
  <si>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</si>
  <si>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</si>
  <si>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</si>
  <si>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</si>
  <si>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</si>
  <si>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</si>
  <si>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</si>
  <si>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</si>
  <si>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</si>
  <si>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</si>
  <si>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</si>
  <si>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</si>
  <si>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</si>
  <si>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</si>
  <si>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</si>
  <si>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</si>
  <si>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</si>
  <si>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</si>
  <si>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</si>
  <si>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</si>
  <si>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</si>
  <si>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</si>
  <si>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</si>
  <si>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</si>
  <si>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</si>
  <si>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</si>
  <si>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</si>
  <si>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</si>
  <si>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</si>
  <si>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</si>
  <si>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</si>
  <si>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</si>
  <si>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</si>
  <si>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</si>
  <si>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</si>
  <si>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</si>
  <si>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</si>
  <si>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</si>
  <si>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</si>
  <si>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</si>
  <si>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</si>
  <si>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</si>
  <si>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</si>
  <si>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</si>
  <si>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</si>
  <si>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</si>
  <si>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</si>
  <si>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</si>
  <si>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</si>
  <si>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</si>
  <si>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</si>
  <si>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</si>
  <si>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</si>
  <si>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</si>
  <si>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</si>
  <si>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</si>
  <si>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</si>
  <si>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</si>
  <si>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</si>
  <si>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</si>
  <si>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</si>
  <si>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</si>
  <si>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</si>
  <si>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</si>
  <si>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</si>
  <si>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</si>
  <si>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</si>
  <si>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</si>
  <si>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</si>
  <si>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</si>
  <si>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</si>
  <si>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</si>
  <si>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</si>
  <si>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</si>
  <si>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</si>
  <si>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</si>
  <si>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</si>
  <si>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</si>
  <si>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</si>
  <si>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</si>
  <si>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</si>
  <si>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</si>
  <si>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</si>
  <si>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</si>
  <si>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</si>
  <si>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</si>
  <si>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</si>
  <si>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</si>
  <si>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</si>
  <si>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</si>
  <si>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</si>
  <si>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</si>
  <si>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</si>
  <si>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</si>
  <si>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</si>
  <si>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</si>
  <si>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</si>
  <si>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</si>
  <si>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</si>
  <si>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</si>
  <si>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</si>
  <si>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</si>
  <si>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</si>
  <si>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</si>
  <si>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</si>
  <si>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</si>
  <si>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</si>
  <si>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</si>
  <si>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</si>
  <si>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</si>
  <si>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</si>
  <si>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</si>
  <si>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</si>
  <si>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</si>
  <si>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</si>
  <si>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</si>
  <si>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</si>
  <si>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</si>
  <si>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</si>
  <si>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</si>
  <si>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</si>
  <si>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</si>
  <si>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</si>
  <si>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</si>
  <si>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</si>
  <si>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</si>
  <si>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</si>
  <si>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</si>
  <si>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</si>
  <si>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</si>
  <si>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</si>
  <si>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</si>
  <si>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</si>
  <si>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</si>
  <si>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</si>
  <si>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</si>
  <si>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</si>
  <si>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</si>
  <si>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</si>
  <si>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</si>
  <si>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</si>
  <si>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</si>
  <si>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</si>
  <si>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</si>
  <si>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</si>
  <si>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</si>
  <si>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</si>
  <si>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</si>
  <si>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</si>
  <si>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</si>
  <si>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</si>
  <si>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</si>
  <si>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</si>
  <si>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</si>
  <si>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</si>
  <si>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</si>
  <si>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</si>
  <si>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</si>
  <si>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</si>
  <si>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</si>
  <si>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</si>
  <si>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</si>
  <si>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</si>
  <si>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</si>
  <si>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</si>
  <si>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</si>
  <si>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</si>
  <si>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</si>
  <si>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</si>
  <si>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</si>
  <si>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</si>
  <si>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</si>
  <si>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</si>
  <si>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</si>
  <si>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</si>
  <si>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</si>
  <si>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</si>
  <si>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</si>
  <si>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</si>
  <si>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</si>
  <si>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</si>
  <si>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</si>
  <si>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</si>
  <si>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</si>
  <si>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</si>
  <si>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</si>
  <si>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</si>
  <si>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</si>
  <si>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</si>
  <si>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</si>
  <si>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</si>
  <si>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</si>
  <si>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</si>
  <si>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</si>
  <si>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</si>
  <si>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</si>
  <si>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</si>
  <si>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</si>
  <si>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</si>
  <si>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</si>
  <si>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</si>
  <si>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</si>
  <si>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</si>
  <si>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</si>
  <si>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</si>
  <si>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</si>
  <si>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</si>
  <si>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</si>
  <si>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</si>
  <si>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</si>
  <si>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</si>
  <si>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</si>
  <si>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</si>
  <si>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</si>
  <si>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</si>
  <si>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</si>
  <si>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</si>
  <si>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</si>
  <si>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</si>
  <si>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</si>
  <si>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</si>
  <si>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</si>
  <si>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</si>
  <si>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</si>
  <si>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</si>
  <si>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</si>
  <si>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</si>
  <si>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</si>
  <si>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</si>
  <si>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</si>
  <si>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</si>
  <si>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</si>
  <si>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</si>
  <si>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</si>
  <si>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</si>
  <si>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</si>
  <si>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</si>
  <si>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</si>
  <si>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</si>
  <si>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</si>
  <si>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</si>
  <si>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</si>
  <si>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</si>
  <si>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</si>
  <si>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</si>
  <si>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</si>
  <si>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</si>
  <si>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</si>
  <si>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</si>
  <si>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</si>
  <si>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</si>
  <si>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</si>
  <si>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</si>
  <si>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</si>
  <si>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</si>
  <si>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</si>
  <si>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</si>
  <si>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</si>
  <si>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</si>
  <si>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</si>
  <si>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</si>
  <si>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</si>
  <si>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</si>
  <si>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</si>
  <si>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</si>
  <si>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</si>
  <si>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</si>
  <si>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</si>
  <si>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</si>
  <si>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</si>
  <si>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</si>
  <si>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</si>
  <si>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</si>
  <si>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</si>
  <si>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</si>
  <si>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</si>
  <si>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</si>
  <si>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</si>
  <si>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</si>
  <si>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</si>
  <si>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</si>
  <si>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</si>
  <si>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</si>
  <si>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</si>
  <si>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</si>
  <si>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</si>
  <si>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</si>
  <si>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</si>
  <si>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</si>
  <si>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</si>
  <si>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</si>
  <si>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</si>
  <si>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</si>
  <si>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</si>
  <si>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</si>
  <si>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</si>
  <si>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</si>
  <si>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</si>
  <si>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</si>
  <si>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</si>
  <si>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</si>
  <si>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</si>
  <si>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</si>
  <si>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</si>
  <si>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</si>
  <si>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</si>
  <si>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</si>
  <si>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</si>
  <si>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</si>
  <si>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</si>
  <si>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</si>
  <si>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</si>
  <si>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</si>
  <si>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</si>
  <si>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</si>
  <si>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</si>
  <si>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</si>
  <si>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</si>
  <si>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</si>
  <si>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</si>
  <si>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</si>
  <si>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</si>
  <si>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</si>
  <si>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</si>
  <si>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</si>
  <si>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</si>
  <si>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</si>
  <si>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</si>
  <si>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</si>
  <si>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</si>
  <si>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</si>
  <si>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</si>
  <si>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</si>
  <si>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</si>
  <si>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</si>
  <si>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</si>
  <si>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</si>
  <si>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</si>
  <si>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</si>
  <si>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</si>
  <si>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</si>
  <si>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</si>
  <si>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</si>
  <si>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</si>
  <si>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</si>
  <si>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</si>
  <si>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</si>
  <si>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</si>
  <si>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</si>
  <si>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</si>
  <si>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</si>
  <si>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</si>
  <si>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</si>
  <si>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</si>
  <si>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</si>
  <si>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</si>
  <si>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</si>
  <si>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</si>
  <si>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</si>
  <si>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</si>
  <si>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</si>
  <si>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</si>
  <si>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</si>
  <si>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</si>
  <si>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</si>
  <si>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</si>
  <si>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</si>
  <si>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</si>
  <si>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</si>
  <si>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</si>
  <si>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</si>
  <si>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</si>
  <si>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</si>
  <si>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</si>
  <si>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</si>
  <si>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</si>
  <si>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</si>
  <si>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</si>
  <si>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</si>
  <si>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</si>
  <si>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</si>
  <si>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</si>
  <si>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</si>
  <si>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</si>
  <si>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</si>
  <si>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</si>
  <si>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</si>
  <si>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</si>
  <si>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</si>
  <si>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</si>
  <si>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</si>
  <si>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</si>
  <si>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</si>
  <si>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</si>
  <si>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</si>
  <si>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</si>
  <si>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</si>
  <si>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</si>
  <si>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</si>
  <si>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</si>
  <si>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</si>
  <si>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</si>
  <si>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</si>
  <si>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</si>
  <si>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</si>
  <si>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</si>
  <si>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</si>
  <si>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</si>
  <si>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</si>
  <si>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</si>
  <si>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</si>
  <si>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</si>
  <si>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</si>
  <si>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</si>
  <si>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</si>
  <si>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</si>
  <si>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</si>
  <si>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</si>
  <si>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</si>
  <si>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</si>
  <si>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</si>
  <si>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</si>
  <si>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</si>
  <si>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</si>
  <si>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</si>
  <si>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</si>
  <si>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</si>
  <si>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</si>
  <si>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</si>
  <si>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</si>
  <si>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</si>
  <si>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</si>
  <si>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</si>
  <si>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</si>
  <si>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</si>
  <si>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</si>
  <si>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</si>
  <si>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</si>
  <si>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</si>
  <si>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</si>
  <si>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</si>
  <si>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</si>
  <si>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</si>
  <si>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</si>
  <si>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</si>
  <si>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</si>
  <si>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</si>
  <si>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</si>
  <si>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</si>
  <si>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</si>
  <si>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</si>
  <si>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</si>
  <si>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</si>
  <si>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</si>
  <si>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</si>
  <si>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</si>
  <si>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</si>
  <si>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</si>
  <si>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</si>
  <si>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</si>
  <si>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</si>
  <si>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</si>
  <si>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</si>
  <si>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</si>
  <si>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</si>
  <si>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</si>
  <si>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</si>
  <si>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</si>
  <si>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</si>
  <si>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</si>
  <si>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</si>
  <si>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</si>
  <si>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</si>
  <si>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</si>
  <si>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</si>
  <si>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</si>
  <si>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</si>
  <si>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</si>
  <si>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</si>
  <si>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</si>
  <si>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</si>
  <si>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</si>
  <si>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</si>
  <si>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</si>
  <si>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</si>
  <si>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</si>
  <si>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</si>
  <si>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</si>
  <si>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</si>
  <si>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</si>
  <si>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</si>
  <si>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</si>
  <si>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</si>
  <si>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</si>
  <si>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</si>
  <si>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</si>
  <si>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</si>
  <si>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</si>
  <si>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</si>
  <si>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</si>
  <si>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</si>
  <si>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</si>
  <si>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</si>
  <si>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</si>
  <si>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</si>
  <si>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</si>
  <si>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</si>
  <si>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</si>
  <si>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</si>
  <si>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</si>
  <si>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</si>
  <si>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</si>
  <si>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</si>
  <si>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</si>
  <si>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</si>
  <si>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</si>
  <si>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</si>
  <si>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</si>
  <si>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</si>
  <si>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</si>
  <si>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</si>
  <si>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</si>
  <si>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</si>
  <si>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</si>
  <si>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</si>
  <si>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</si>
  <si>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</si>
  <si>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</si>
  <si>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</si>
  <si>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</si>
  <si>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</si>
  <si>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</si>
  <si>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</si>
  <si>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</si>
  <si>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</si>
  <si>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</si>
  <si>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</si>
  <si>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</si>
  <si>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</si>
  <si>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</si>
  <si>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</si>
  <si>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</si>
  <si>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</si>
  <si>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</si>
  <si>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</si>
  <si>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</si>
  <si>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</si>
  <si>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</si>
  <si>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</si>
  <si>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</si>
  <si>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</si>
  <si>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</si>
  <si>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</si>
  <si>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</si>
  <si>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</si>
  <si>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</si>
  <si>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</si>
  <si>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</si>
  <si>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</si>
  <si>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</si>
  <si>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</si>
  <si>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</si>
  <si>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</si>
  <si>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</si>
  <si>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</si>
  <si>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</si>
  <si>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</si>
  <si>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</si>
  <si>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</si>
  <si>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</si>
  <si>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</si>
  <si>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</si>
  <si>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</si>
  <si>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</si>
  <si>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</si>
  <si>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</si>
  <si>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</si>
  <si>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</si>
  <si>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</si>
  <si>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</si>
  <si>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</si>
  <si>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</si>
  <si>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</si>
  <si>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</si>
  <si>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</si>
  <si>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</si>
  <si>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</si>
  <si>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</si>
  <si>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</si>
  <si>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</si>
  <si>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</si>
  <si>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</si>
  <si>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</si>
  <si>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</si>
  <si>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</si>
  <si>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</si>
  <si>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</si>
  <si>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</si>
  <si>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</si>
  <si>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</si>
  <si>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</si>
  <si>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</si>
  <si>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</si>
  <si>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</si>
  <si>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</si>
  <si>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</si>
  <si>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</si>
  <si>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</si>
  <si>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</si>
  <si>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</si>
  <si>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</si>
  <si>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</si>
  <si>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</si>
  <si>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</si>
  <si>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</si>
  <si>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</si>
  <si>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</si>
  <si>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</si>
  <si>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</si>
  <si>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</si>
  <si>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</si>
  <si>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</si>
  <si>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</si>
  <si>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</si>
  <si>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</si>
  <si>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</si>
  <si>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</si>
  <si>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</si>
  <si>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</si>
  <si>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</si>
  <si>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</si>
  <si>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</si>
  <si>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</si>
  <si>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</si>
  <si>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</si>
  <si>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</si>
  <si>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</si>
  <si>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</si>
  <si>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</si>
  <si>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</si>
  <si>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</si>
  <si>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</si>
  <si>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</si>
  <si>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</si>
  <si>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</si>
  <si>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</si>
  <si>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</si>
  <si>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</si>
  <si>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</si>
  <si>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</si>
  <si>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</si>
  <si>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</si>
  <si>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</si>
  <si>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</si>
  <si>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</si>
  <si>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</si>
  <si>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</si>
  <si>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</si>
  <si>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</si>
  <si>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</si>
  <si>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</si>
  <si>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</si>
  <si>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</si>
  <si>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</si>
  <si>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</si>
  <si>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</si>
  <si>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</si>
  <si>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</si>
  <si>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</si>
  <si>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</si>
  <si>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</si>
  <si>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</si>
  <si>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</si>
  <si>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</si>
  <si>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</si>
  <si>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</si>
  <si>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</si>
  <si>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</si>
  <si>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</si>
  <si>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</si>
  <si>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</si>
  <si>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</si>
  <si>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</si>
  <si>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</si>
  <si>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</si>
  <si>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</si>
  <si>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</si>
  <si>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</si>
  <si>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</si>
  <si>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</si>
  <si>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</si>
  <si>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</si>
  <si>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</si>
  <si>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</si>
  <si>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</si>
  <si>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</si>
  <si>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</si>
  <si>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</si>
  <si>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</si>
  <si>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</si>
  <si>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</si>
  <si>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</si>
  <si>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</si>
  <si>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</si>
  <si>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</si>
  <si>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</si>
  <si>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</si>
  <si>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</si>
  <si>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</si>
  <si>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</si>
  <si>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</si>
  <si>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</si>
  <si>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</si>
  <si>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</si>
  <si>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</si>
  <si>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</si>
  <si>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</si>
  <si>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</si>
  <si>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</si>
  <si>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</si>
  <si>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</si>
  <si>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</si>
  <si>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</si>
  <si>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</si>
  <si>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</si>
  <si>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</si>
  <si>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</si>
  <si>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</si>
  <si>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</si>
  <si>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</si>
  <si>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</si>
  <si>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</si>
  <si>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</si>
  <si>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</si>
  <si>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</si>
  <si>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</si>
  <si>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</si>
  <si>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</si>
  <si>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</si>
  <si>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</si>
  <si>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</si>
  <si>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</si>
  <si>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</si>
  <si>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</si>
  <si>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</si>
  <si>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</si>
  <si>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</si>
  <si>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</si>
  <si>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</si>
  <si>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</si>
  <si>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</si>
  <si>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</si>
  <si>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</si>
  <si>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</si>
  <si>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</si>
  <si>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</si>
  <si>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</si>
  <si>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</si>
  <si>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</si>
  <si>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</si>
  <si>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</si>
  <si>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</si>
  <si>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</si>
  <si>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</si>
  <si>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</si>
  <si>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</si>
  <si>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</si>
  <si>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</si>
  <si>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</si>
  <si>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</si>
  <si>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</si>
  <si>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</si>
  <si>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</si>
  <si>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</si>
  <si>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</si>
  <si>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</si>
  <si>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</si>
  <si>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</si>
  <si>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</si>
  <si>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</si>
  <si>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</si>
  <si>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</si>
  <si>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</si>
  <si>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</si>
  <si>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</si>
  <si>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</si>
  <si>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</si>
  <si>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</si>
  <si>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</si>
  <si>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</si>
  <si>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</si>
  <si>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</si>
  <si>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</si>
  <si>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</si>
  <si>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</si>
  <si>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</si>
  <si>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</si>
  <si>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</si>
  <si>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</si>
  <si>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</si>
  <si>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</si>
  <si>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</si>
  <si>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</si>
  <si>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</si>
  <si>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</si>
  <si>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</si>
  <si>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</si>
  <si>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</si>
  <si>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</si>
  <si>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</si>
  <si>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</si>
  <si>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</si>
  <si>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</si>
  <si>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</si>
  <si>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</si>
  <si>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</si>
  <si>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</si>
  <si>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</si>
  <si>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</si>
  <si>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</si>
  <si>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</si>
  <si>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</si>
  <si>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</si>
  <si>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</si>
  <si>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</si>
  <si>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</si>
  <si>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</si>
  <si>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</si>
  <si>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</si>
  <si>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</si>
  <si>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</si>
  <si>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</si>
  <si>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</si>
  <si>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</si>
  <si>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</si>
  <si>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</si>
  <si>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</si>
  <si>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</si>
  <si>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</si>
  <si>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</si>
  <si>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</si>
  <si>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</si>
  <si>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</si>
  <si>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</si>
  <si>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</si>
  <si>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</si>
  <si>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</si>
  <si>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</si>
  <si>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</si>
  <si>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</si>
  <si>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</si>
  <si>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</si>
  <si>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</si>
  <si>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</si>
  <si>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</si>
  <si>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</si>
  <si>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</si>
  <si>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</si>
  <si>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</si>
  <si>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</si>
  <si>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</si>
  <si>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</si>
  <si>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</si>
  <si>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</si>
  <si>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</si>
  <si>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</si>
  <si>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</si>
  <si>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</si>
  <si>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</si>
  <si>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</si>
  <si>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</si>
  <si>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</si>
  <si>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</si>
  <si>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</si>
  <si>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</si>
  <si>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</si>
  <si>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</si>
  <si>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</si>
  <si>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</si>
  <si>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</si>
  <si>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</si>
  <si>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</si>
  <si>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</si>
  <si>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</si>
  <si>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</si>
  <si>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</si>
  <si>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</si>
  <si>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</si>
  <si>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</si>
  <si>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</si>
  <si>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</si>
  <si>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</si>
  <si>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</si>
  <si>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</si>
  <si>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</si>
  <si>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</si>
  <si>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</si>
  <si>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</si>
  <si>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</si>
  <si>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</si>
  <si>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</si>
  <si>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</si>
  <si>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</si>
  <si>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</si>
  <si>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</si>
  <si>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</si>
  <si>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</si>
  <si>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</si>
  <si>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</si>
  <si>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</si>
  <si>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</si>
  <si>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</si>
  <si>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</si>
  <si>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</si>
  <si>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</si>
  <si>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</si>
  <si>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</si>
  <si>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</si>
  <si>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</si>
  <si>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</si>
  <si>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</si>
  <si>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</si>
  <si>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</si>
  <si>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</si>
  <si>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</si>
  <si>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</si>
  <si>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</si>
  <si>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</si>
  <si>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</si>
  <si>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</si>
  <si>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</si>
  <si>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</si>
  <si>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</si>
  <si>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</si>
  <si>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</si>
  <si>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</si>
  <si>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</si>
  <si>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</si>
  <si>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</si>
  <si>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</si>
  <si>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</si>
  <si>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</si>
  <si>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</si>
  <si>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</si>
  <si>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</si>
  <si>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</si>
  <si>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</si>
  <si>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</si>
  <si>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</si>
  <si>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</si>
  <si>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</si>
  <si>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</si>
  <si>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</si>
  <si>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</si>
  <si>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</si>
  <si>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</si>
  <si>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</si>
  <si>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</si>
  <si>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</si>
  <si>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</si>
  <si>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</si>
  <si>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</si>
  <si>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</si>
  <si>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</si>
  <si>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</si>
  <si>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</si>
  <si>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</si>
  <si>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</si>
  <si>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</si>
  <si>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</si>
  <si>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</si>
  <si>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</si>
  <si>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</si>
  <si>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</si>
  <si>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</si>
  <si>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</si>
  <si>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</si>
  <si>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</si>
  <si>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</si>
  <si>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</si>
  <si>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</si>
  <si>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</si>
  <si>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</si>
  <si>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</si>
  <si>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</si>
  <si>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</si>
  <si>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</si>
  <si>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</si>
  <si>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</si>
  <si>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</si>
  <si>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</si>
  <si>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</si>
  <si>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</si>
  <si>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</si>
  <si>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</si>
  <si>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</si>
  <si>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</si>
  <si>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</si>
  <si>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</si>
  <si>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</si>
  <si>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</si>
  <si>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</si>
  <si>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</si>
  <si>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</si>
  <si>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</si>
  <si>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</si>
  <si>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</si>
  <si>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</si>
  <si>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</si>
  <si>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</si>
  <si>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</si>
  <si>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</si>
  <si>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</si>
  <si>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</si>
  <si>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</si>
  <si>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</si>
  <si>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</si>
  <si>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</si>
  <si>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</si>
  <si>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</si>
  <si>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</si>
  <si>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</si>
  <si>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</si>
  <si>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</si>
  <si>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</si>
  <si>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</si>
  <si>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</si>
  <si>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</si>
  <si>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</si>
  <si>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</si>
  <si>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</si>
  <si>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</si>
  <si>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</si>
  <si>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</si>
  <si>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</si>
  <si>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</si>
  <si>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</si>
  <si>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</si>
  <si>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</si>
  <si>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</si>
  <si>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</si>
  <si>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</si>
  <si>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</si>
  <si>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</si>
  <si>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</si>
  <si>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</si>
  <si>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</si>
  <si>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</si>
  <si>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</si>
  <si>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</si>
  <si>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</si>
  <si>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</si>
  <si>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</si>
  <si>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</si>
  <si>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</si>
  <si>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</si>
  <si>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</si>
  <si>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</si>
  <si>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</si>
  <si>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</si>
  <si>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</si>
  <si>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</si>
  <si>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</si>
  <si>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</si>
  <si>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</si>
  <si>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</si>
  <si>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</si>
  <si>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</si>
  <si>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</si>
  <si>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</si>
  <si>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</si>
  <si>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</si>
  <si>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</si>
  <si>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</si>
  <si>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</si>
  <si>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</si>
  <si>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</si>
  <si>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</si>
  <si>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</si>
  <si>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</si>
  <si>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</si>
  <si>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</si>
  <si>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</si>
  <si>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</si>
  <si>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</si>
  <si>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</si>
  <si>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</si>
  <si>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</si>
  <si>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</si>
  <si>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</si>
  <si>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</si>
  <si>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</si>
  <si>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</si>
  <si>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</si>
  <si>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</si>
  <si>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</si>
  <si>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</si>
  <si>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</si>
  <si>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</si>
  <si>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</si>
  <si>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</si>
  <si>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</si>
  <si>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</si>
  <si>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</si>
  <si>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</si>
  <si>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</si>
  <si>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</si>
  <si>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</si>
  <si>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</si>
  <si>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</si>
  <si>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</si>
  <si>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</si>
  <si>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</si>
  <si>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</si>
  <si>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</si>
  <si>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</si>
  <si>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</si>
  <si>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</si>
  <si>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</si>
  <si>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</si>
  <si>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</si>
  <si>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</si>
  <si>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</si>
  <si>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</si>
  <si>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</si>
  <si>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</si>
  <si>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</si>
  <si>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</si>
  <si>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</si>
  <si>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</si>
  <si>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</si>
  <si>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</si>
  <si>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</si>
  <si>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</si>
  <si>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</si>
  <si>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</si>
  <si>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</si>
  <si>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</si>
  <si>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</si>
  <si>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</si>
  <si>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</si>
  <si>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</si>
  <si>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</si>
  <si>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</si>
  <si>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</si>
  <si>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</si>
  <si>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</si>
  <si>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</si>
  <si>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</si>
  <si>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</si>
  <si>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</si>
  <si>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</si>
  <si>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</si>
  <si>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</si>
  <si>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</si>
  <si>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</si>
  <si>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</si>
  <si>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</si>
  <si>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</si>
  <si>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</si>
  <si>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</si>
  <si>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</si>
  <si>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</si>
  <si>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</si>
  <si>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</si>
  <si>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</si>
  <si>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</si>
  <si>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</si>
  <si>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</si>
  <si>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</si>
  <si>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</si>
  <si>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</si>
  <si>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</si>
  <si>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</si>
  <si>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</si>
  <si>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</si>
  <si>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</si>
  <si>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</si>
  <si>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</si>
  <si>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</si>
  <si>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</si>
  <si>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</si>
  <si>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</si>
  <si>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</si>
  <si>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</si>
  <si>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</si>
  <si>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</si>
  <si>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</si>
  <si>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</si>
  <si>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</si>
  <si>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</si>
  <si>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</si>
  <si>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</si>
  <si>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</si>
  <si>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</si>
  <si>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</si>
  <si>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</si>
  <si>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</si>
  <si>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</si>
  <si>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</si>
  <si>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</si>
  <si>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</si>
  <si>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</si>
  <si>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</si>
  <si>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</si>
  <si>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</si>
  <si>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</si>
  <si>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</si>
  <si>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</si>
  <si>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</si>
  <si>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</si>
  <si>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</si>
  <si>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</si>
  <si>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</si>
  <si>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</si>
  <si>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</si>
  <si>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</si>
  <si>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</si>
  <si>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</si>
  <si>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</si>
  <si>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</si>
  <si>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</si>
  <si>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</si>
  <si>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</si>
  <si>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</si>
  <si>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</si>
  <si>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</si>
  <si>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</si>
  <si>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</si>
  <si>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</si>
  <si>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</si>
  <si>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</si>
  <si>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</si>
  <si>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</si>
  <si>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</si>
  <si>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</si>
  <si>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</si>
  <si>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</si>
  <si>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</si>
  <si>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</si>
  <si>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</si>
  <si>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</si>
  <si>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</si>
  <si>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</si>
  <si>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</si>
  <si>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</si>
  <si>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</si>
  <si>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</si>
  <si>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</si>
  <si>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</si>
  <si>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</si>
  <si>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</si>
  <si>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</si>
  <si>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</si>
  <si>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</si>
  <si>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</si>
  <si>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</si>
  <si>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</si>
  <si>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</si>
  <si>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</si>
  <si>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</si>
  <si>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</si>
  <si>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</si>
  <si>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</si>
  <si>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</si>
  <si>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</si>
  <si>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</si>
  <si>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</si>
  <si>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</si>
  <si>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</si>
  <si>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</si>
  <si>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</si>
  <si>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</si>
  <si>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</si>
  <si>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</si>
  <si>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</si>
  <si>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</si>
  <si>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</si>
  <si>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</si>
  <si>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</si>
  <si>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</si>
  <si>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</si>
  <si>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</si>
  <si>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</si>
  <si>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</si>
  <si>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</si>
  <si>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</si>
  <si>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</si>
  <si>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</si>
  <si>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</si>
  <si>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</si>
  <si>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</si>
  <si>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</si>
  <si>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</si>
  <si>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</si>
  <si>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</si>
  <si>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</si>
  <si>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</si>
  <si>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</si>
  <si>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</si>
  <si>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</si>
  <si>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</si>
  <si>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</si>
  <si>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</si>
  <si>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</si>
  <si>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</si>
  <si>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</si>
  <si>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</si>
  <si>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</si>
  <si>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</si>
  <si>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</si>
  <si>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</si>
  <si>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</si>
  <si>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</si>
  <si>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</si>
  <si>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</si>
  <si>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</si>
  <si>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</si>
  <si>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</si>
  <si>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</si>
  <si>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</si>
  <si>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</si>
  <si>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</si>
  <si>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</si>
  <si>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</si>
  <si>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</si>
  <si>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</si>
  <si>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</si>
  <si>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</si>
  <si>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</si>
  <si>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</si>
  <si>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</si>
  <si>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</si>
  <si>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</si>
  <si>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</si>
  <si>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</si>
  <si>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</si>
  <si>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</si>
  <si>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</si>
  <si>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</si>
  <si>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</si>
  <si>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</si>
  <si>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</si>
  <si>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</si>
  <si>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</si>
  <si>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</si>
  <si>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</si>
  <si>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</si>
  <si>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</si>
  <si>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</si>
  <si>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</si>
  <si>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</si>
  <si>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</si>
  <si>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</si>
  <si>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</si>
  <si>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</si>
  <si>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</si>
  <si>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</si>
  <si>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</si>
  <si>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</si>
  <si>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</si>
  <si>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</si>
  <si>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</si>
  <si>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</si>
  <si>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</si>
  <si>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</si>
  <si>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</si>
  <si>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</si>
  <si>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</si>
  <si>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</si>
  <si>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</si>
  <si>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</si>
  <si>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</si>
  <si>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</si>
  <si>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</si>
  <si>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</si>
  <si>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</si>
  <si>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</si>
  <si>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</si>
  <si>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</si>
  <si>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</si>
  <si>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</si>
  <si>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</si>
  <si>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</si>
  <si>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</si>
  <si>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</si>
  <si>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</si>
  <si>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</si>
  <si>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</si>
  <si>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</si>
  <si>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</si>
  <si>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</si>
  <si>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</si>
  <si>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</si>
  <si>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</si>
  <si>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</si>
  <si>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</si>
  <si>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</si>
  <si>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</si>
  <si>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</si>
  <si>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</si>
  <si>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</si>
  <si>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</si>
  <si>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</si>
  <si>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</si>
  <si>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</si>
  <si>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</si>
  <si>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</si>
  <si>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</si>
  <si>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</si>
  <si>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</si>
  <si>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</si>
  <si>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</si>
  <si>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</si>
  <si>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</si>
  <si>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</si>
  <si>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</si>
  <si>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</si>
  <si>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</si>
  <si>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</si>
  <si>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</si>
  <si>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</si>
  <si>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</si>
  <si>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</si>
  <si>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</si>
  <si>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</si>
  <si>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</si>
  <si>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</si>
  <si>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</si>
  <si>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</si>
  <si>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</si>
  <si>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</si>
  <si>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</si>
  <si>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</si>
  <si>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</si>
  <si>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</si>
  <si>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</si>
  <si>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</si>
  <si>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</si>
  <si>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</si>
  <si>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</si>
  <si>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</si>
  <si>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</si>
  <si>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</si>
  <si>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</si>
  <si>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</si>
  <si>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</si>
  <si>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</si>
  <si>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</si>
  <si>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</si>
  <si>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</si>
  <si>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</si>
  <si>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</si>
  <si>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</si>
  <si>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</si>
  <si>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</si>
  <si>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</si>
  <si>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</si>
  <si>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</si>
  <si>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</si>
  <si>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</si>
  <si>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</si>
  <si>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</si>
  <si>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</si>
  <si>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</si>
  <si>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</si>
  <si>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</si>
  <si>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</si>
  <si>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</si>
  <si>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</si>
  <si>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</si>
  <si>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</si>
  <si>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</si>
  <si>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</si>
  <si>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</si>
  <si>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</si>
  <si>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</si>
  <si>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</si>
  <si>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</si>
  <si>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</si>
  <si>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</si>
  <si>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</si>
  <si>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</si>
  <si>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</si>
  <si>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</si>
  <si>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</si>
  <si>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</si>
  <si>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</si>
  <si>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</si>
  <si>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</si>
  <si>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</si>
  <si>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</si>
  <si>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</si>
  <si>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</si>
  <si>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</si>
  <si>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</si>
  <si>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</si>
  <si>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</si>
  <si>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</si>
  <si>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</si>
  <si>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</si>
  <si>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</si>
  <si>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</si>
  <si>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</si>
  <si>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</si>
  <si>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</si>
  <si>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</si>
  <si>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</si>
  <si>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</si>
  <si>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</si>
  <si>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</si>
  <si>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</si>
  <si>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</si>
  <si>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</si>
  <si>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</si>
  <si>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</si>
  <si>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</si>
  <si>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</si>
  <si>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</si>
  <si>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</si>
  <si>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</si>
  <si>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</si>
  <si>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</si>
  <si>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</si>
  <si>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</si>
  <si>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</si>
  <si>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</si>
  <si>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</si>
  <si>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</si>
  <si>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</si>
  <si>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</si>
  <si>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</si>
  <si>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</si>
  <si>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</si>
  <si>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</si>
  <si>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</si>
  <si>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</si>
  <si>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</si>
  <si>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</si>
  <si>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</si>
  <si>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</si>
  <si>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</si>
  <si>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</si>
  <si>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</si>
  <si>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</si>
  <si>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</si>
  <si>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</si>
  <si>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</si>
  <si>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</si>
  <si>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</si>
  <si>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</si>
  <si>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</si>
  <si>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</si>
  <si>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</si>
  <si>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</si>
  <si>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</si>
  <si>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</si>
  <si>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</si>
  <si>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</si>
  <si>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</si>
  <si>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</si>
  <si>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</si>
  <si>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</si>
  <si>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</si>
  <si>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</si>
  <si>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</si>
  <si>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</si>
  <si>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</si>
  <si>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</si>
  <si>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</si>
  <si>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</si>
  <si>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</si>
  <si>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</si>
  <si>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</si>
  <si>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</si>
  <si>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</si>
  <si>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</si>
  <si>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</si>
  <si>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</si>
  <si>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</si>
  <si>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</si>
  <si>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</si>
  <si>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</si>
  <si>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</si>
  <si>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</si>
  <si>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</si>
  <si>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</si>
  <si>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</si>
  <si>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</si>
  <si>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</si>
  <si>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</si>
  <si>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</si>
  <si>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</si>
  <si>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</si>
  <si>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</si>
  <si>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</si>
  <si>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</si>
  <si>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</si>
  <si>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</si>
  <si>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</si>
  <si>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</si>
  <si>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</si>
  <si>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</si>
  <si>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</si>
  <si>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</si>
  <si>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</si>
  <si>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</si>
  <si>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</si>
  <si>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</si>
  <si>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</si>
  <si>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</si>
  <si>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</si>
  <si>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</si>
  <si>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</si>
  <si>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</si>
  <si>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</si>
  <si>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</si>
  <si>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</si>
  <si>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</si>
  <si>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</si>
  <si>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</si>
  <si>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</si>
  <si>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</si>
  <si>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</si>
  <si>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</si>
  <si>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</si>
  <si>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</si>
  <si>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</si>
  <si>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</si>
  <si>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</si>
  <si>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</si>
  <si>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</si>
  <si>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</si>
  <si>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</si>
  <si>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</si>
  <si>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</si>
  <si>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</si>
  <si>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</si>
  <si>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</si>
  <si>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</si>
  <si>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</si>
  <si>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</si>
  <si>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</si>
  <si>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</si>
  <si>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</si>
  <si>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</si>
  <si>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</si>
  <si>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</si>
  <si>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</si>
  <si>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</si>
  <si>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</si>
  <si>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</si>
  <si>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</si>
  <si>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</si>
  <si>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</si>
  <si>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</si>
  <si>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</si>
  <si>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</si>
  <si>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</si>
  <si>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</si>
  <si>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</si>
  <si>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</si>
  <si>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</si>
  <si>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</si>
  <si>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</si>
  <si>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</si>
  <si>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</si>
  <si>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</si>
  <si>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</si>
  <si>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</si>
  <si>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</si>
  <si>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</si>
  <si>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</si>
  <si>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</si>
  <si>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</si>
  <si>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</si>
  <si>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</si>
  <si>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</si>
  <si>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</si>
  <si>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</si>
  <si>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</si>
  <si>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</si>
  <si>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</si>
  <si>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</si>
  <si>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</si>
  <si>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</si>
  <si>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</si>
  <si>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</si>
  <si>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</si>
  <si>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</si>
  <si>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</si>
  <si>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</si>
  <si>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</si>
  <si>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</si>
  <si>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</si>
  <si>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</si>
  <si>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</si>
  <si>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</si>
  <si>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</si>
  <si>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</si>
  <si>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</si>
  <si>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</si>
  <si>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</si>
  <si>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</si>
  <si>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</si>
  <si>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</si>
  <si>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</si>
  <si>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</si>
  <si>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</si>
  <si>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</si>
  <si>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</si>
  <si>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</si>
  <si>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</si>
  <si>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</si>
  <si>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</si>
  <si>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</si>
  <si>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</si>
  <si>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</si>
  <si>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</si>
  <si>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</si>
  <si>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</si>
  <si>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</si>
  <si>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</si>
  <si>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</si>
  <si>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</si>
  <si>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</si>
  <si>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</si>
  <si>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</si>
  <si>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</si>
  <si>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</si>
  <si>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</si>
  <si>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</si>
  <si>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</si>
  <si>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</si>
  <si>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</si>
  <si>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</si>
  <si>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</si>
  <si>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</si>
  <si>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</si>
  <si>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</si>
  <si>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</si>
  <si>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</si>
  <si>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</si>
  <si>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</si>
  <si>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</si>
  <si>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</si>
  <si>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</si>
  <si>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</si>
  <si>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</si>
  <si>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</si>
  <si>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</si>
  <si>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</si>
  <si>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</si>
  <si>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</si>
  <si>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</si>
  <si>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</si>
  <si>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</si>
  <si>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</si>
  <si>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</si>
  <si>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</si>
  <si>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</si>
  <si>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</si>
  <si>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</si>
  <si>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</si>
  <si>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</si>
  <si>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</si>
  <si>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</si>
  <si>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</si>
  <si>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</si>
  <si>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</si>
  <si>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</si>
  <si>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</si>
  <si>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</si>
  <si>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</si>
  <si>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</si>
  <si>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</si>
  <si>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</si>
  <si>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</si>
  <si>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</si>
  <si>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</si>
  <si>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</si>
  <si>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</si>
  <si>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</si>
  <si>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</si>
  <si>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</si>
  <si>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</si>
  <si>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</si>
  <si>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</si>
  <si>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</si>
  <si>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</si>
  <si>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</si>
  <si>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</si>
  <si>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</si>
  <si>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</si>
  <si>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</si>
  <si>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</si>
  <si>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</si>
  <si>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</si>
  <si>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</si>
  <si>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</si>
  <si>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</si>
  <si>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</si>
  <si>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</si>
  <si>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</si>
  <si>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</si>
  <si>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</si>
  <si>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</si>
  <si>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</si>
  <si>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</si>
  <si>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</si>
  <si>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</si>
  <si>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</si>
  <si>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</si>
  <si>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</si>
  <si>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</si>
  <si>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</si>
  <si>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</si>
  <si>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</si>
  <si>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</si>
  <si>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</si>
  <si>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</si>
  <si>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</si>
  <si>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</si>
  <si>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</si>
  <si>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</si>
  <si>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</si>
  <si>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</si>
  <si>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</si>
  <si>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</si>
  <si>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</si>
  <si>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</si>
  <si>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</si>
  <si>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</si>
  <si>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</si>
  <si>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</si>
  <si>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</si>
  <si>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</si>
  <si>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</si>
  <si>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</si>
  <si>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</si>
  <si>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</si>
  <si>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</si>
  <si>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</si>
  <si>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</si>
  <si>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</si>
  <si>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</si>
  <si>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</si>
  <si>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</si>
  <si>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</si>
  <si>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</si>
  <si>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</si>
  <si>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</si>
  <si>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</si>
  <si>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</si>
  <si>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</si>
  <si>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</si>
  <si>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</si>
  <si>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</si>
  <si>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</si>
  <si>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</si>
  <si>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</si>
  <si>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</si>
  <si>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</si>
  <si>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</si>
  <si>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</si>
  <si>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</si>
  <si>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</si>
  <si>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</si>
  <si>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</si>
  <si>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</si>
  <si>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</si>
  <si>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</si>
  <si>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</si>
  <si>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</si>
  <si>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</si>
  <si>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</si>
  <si>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</si>
  <si>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</si>
  <si>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</si>
  <si>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</si>
  <si>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</si>
  <si>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</si>
  <si>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</si>
  <si>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</si>
  <si>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</si>
  <si>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</si>
  <si>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</si>
  <si>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</si>
  <si>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</si>
  <si>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</si>
  <si>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</si>
  <si>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</si>
  <si>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</si>
  <si>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</si>
  <si>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</si>
  <si>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</si>
  <si>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</si>
  <si>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</si>
  <si>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</si>
  <si>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</si>
  <si>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</si>
  <si>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</si>
  <si>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</si>
  <si>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</si>
  <si>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</si>
  <si>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</si>
  <si>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</si>
  <si>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</si>
  <si>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</si>
  <si>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</si>
  <si>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</si>
  <si>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</si>
  <si>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</si>
  <si>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</si>
  <si>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</si>
  <si>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</si>
  <si>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</si>
  <si>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</si>
  <si>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</si>
  <si>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</si>
  <si>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</si>
  <si>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</si>
  <si>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</si>
  <si>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</si>
  <si>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</si>
  <si>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</si>
  <si>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</si>
  <si>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</si>
  <si>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</si>
  <si>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</si>
  <si>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</si>
  <si>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</si>
  <si>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</si>
  <si>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</si>
  <si>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</si>
  <si>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</si>
  <si>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</si>
  <si>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</si>
  <si>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</si>
  <si>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</si>
  <si>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</si>
  <si>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</si>
  <si>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</si>
  <si>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</si>
  <si>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</si>
  <si>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</si>
  <si>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</si>
  <si>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</si>
  <si>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</si>
  <si>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</si>
  <si>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</si>
  <si>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</si>
  <si>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</si>
  <si>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</si>
  <si>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</si>
  <si>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</si>
  <si>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</si>
  <si>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</si>
  <si>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</si>
  <si>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</si>
  <si>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</si>
  <si>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</si>
  <si>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</si>
  <si>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</si>
  <si>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</si>
  <si>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</si>
  <si>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</si>
  <si>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</si>
  <si>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</si>
  <si>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</si>
  <si>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</si>
  <si>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</si>
  <si>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</si>
  <si>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</si>
  <si>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</si>
  <si>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</si>
  <si>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</si>
  <si>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</si>
  <si>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</si>
  <si>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</si>
  <si>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</si>
  <si>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</si>
  <si>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</si>
  <si>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</si>
  <si>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</si>
  <si>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</si>
  <si>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</si>
  <si>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</si>
  <si>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</si>
  <si>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</si>
  <si>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</si>
  <si>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</si>
  <si>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</si>
  <si>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</si>
  <si>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</si>
  <si>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</si>
  <si>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</si>
  <si>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</si>
  <si>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</si>
  <si>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</si>
  <si>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</si>
  <si>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</si>
  <si>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</si>
  <si>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</si>
  <si>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</si>
  <si>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</si>
  <si>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</si>
  <si>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</si>
  <si>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</si>
  <si>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</si>
  <si>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</si>
  <si>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</si>
  <si>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</si>
  <si>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</si>
  <si>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</si>
  <si>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</si>
  <si>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</si>
  <si>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</si>
  <si>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</si>
  <si>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</si>
  <si>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</si>
  <si>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</si>
  <si>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</si>
  <si>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</si>
  <si>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</si>
  <si>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</si>
  <si>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</si>
  <si>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</si>
  <si>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</si>
  <si>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</si>
  <si>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</si>
  <si>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</si>
  <si>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</si>
  <si>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</si>
  <si>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</si>
  <si>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</si>
  <si>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</si>
  <si>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</si>
  <si>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</si>
  <si>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</si>
  <si>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</si>
  <si>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</si>
  <si>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</si>
  <si>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</si>
  <si>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</si>
  <si>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</si>
  <si>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</si>
  <si>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</si>
  <si>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</si>
  <si>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</si>
  <si>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</si>
  <si>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</si>
  <si>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</si>
  <si>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</si>
  <si>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</si>
  <si>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</si>
  <si>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</si>
  <si>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</si>
  <si>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</si>
  <si>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</si>
  <si>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</si>
  <si>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</si>
  <si>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</si>
  <si>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</si>
  <si>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</si>
  <si>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</si>
  <si>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</si>
  <si>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</si>
  <si>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</si>
  <si>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</si>
  <si>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</si>
  <si>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</si>
  <si>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</si>
  <si>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</si>
  <si>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</si>
  <si>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</si>
  <si>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</si>
  <si>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</si>
  <si>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</si>
  <si>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</si>
  <si>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</si>
  <si>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</si>
  <si>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</si>
  <si>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</si>
  <si>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</si>
  <si>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</si>
  <si>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</si>
  <si>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</si>
  <si>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</si>
  <si>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</si>
  <si>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</si>
  <si>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</si>
  <si>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</si>
  <si>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</si>
  <si>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</si>
  <si>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</si>
  <si>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</si>
  <si>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</si>
  <si>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</si>
  <si>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</si>
  <si>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</si>
  <si>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</si>
  <si>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</si>
  <si>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</si>
  <si>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</si>
  <si>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</si>
  <si>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</si>
  <si>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</si>
  <si>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</si>
  <si>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</si>
  <si>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</si>
  <si>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</si>
  <si>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</si>
  <si>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</si>
  <si>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</si>
  <si>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</si>
  <si>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</si>
  <si>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</si>
  <si>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</si>
  <si>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</si>
  <si>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</si>
  <si>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</si>
  <si>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</si>
  <si>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</si>
  <si>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</si>
  <si>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</si>
  <si>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</si>
  <si>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</si>
  <si>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</si>
  <si>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</si>
  <si>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</si>
  <si>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</si>
  <si>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</si>
  <si>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</si>
  <si>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</si>
  <si>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</si>
  <si>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</si>
  <si>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</si>
  <si>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</si>
  <si>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</si>
  <si>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</si>
  <si>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</si>
  <si>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</si>
  <si>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</si>
  <si>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</si>
  <si>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</si>
  <si>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</si>
  <si>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</si>
  <si>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</si>
  <si>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</si>
  <si>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</si>
  <si>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</si>
  <si>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</si>
  <si>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</si>
  <si>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</si>
  <si>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</si>
  <si>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</si>
  <si>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</si>
  <si>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</si>
  <si>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</si>
  <si>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</si>
  <si>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</si>
  <si>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</si>
  <si>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</si>
  <si>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</si>
  <si>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</si>
  <si>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</si>
  <si>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</si>
  <si>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</si>
  <si>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</si>
  <si>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</si>
  <si>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</si>
  <si>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</si>
  <si>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</si>
  <si>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</si>
  <si>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</si>
  <si>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</si>
  <si>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</si>
  <si>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</si>
  <si>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</si>
  <si>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</si>
  <si>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</si>
  <si>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</si>
  <si>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</si>
  <si>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</si>
  <si>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</si>
  <si>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</si>
  <si>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</si>
  <si>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</si>
  <si>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</si>
  <si>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</si>
  <si>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</si>
  <si>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</si>
  <si>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</si>
  <si>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</si>
  <si>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</si>
  <si>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</si>
  <si>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</si>
  <si>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</si>
  <si>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</si>
  <si>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</si>
  <si>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</si>
  <si>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</si>
  <si>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</si>
  <si>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</si>
  <si>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</si>
  <si>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</si>
  <si>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</si>
  <si>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</si>
  <si>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</si>
  <si>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</si>
  <si>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</si>
  <si>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</si>
  <si>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</si>
  <si>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</si>
  <si>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</si>
  <si>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</si>
  <si>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</si>
  <si>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</si>
  <si>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</si>
  <si>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</si>
  <si>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</si>
  <si>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</si>
  <si>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</si>
  <si>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</si>
  <si>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</si>
  <si>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</si>
  <si>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</si>
  <si>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</si>
  <si>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</si>
  <si>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</si>
  <si>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</si>
  <si>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</si>
  <si>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</si>
  <si>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</si>
  <si>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</si>
  <si>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</si>
  <si>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</si>
  <si>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</si>
  <si>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</si>
  <si>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</si>
  <si>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</si>
  <si>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</si>
  <si>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</si>
  <si>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</si>
  <si>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</si>
  <si>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</si>
  <si>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</si>
  <si>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</si>
  <si>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</si>
  <si>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</si>
  <si>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</si>
  <si>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</si>
  <si>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</si>
  <si>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</si>
  <si>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</si>
  <si>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</si>
  <si>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</si>
  <si>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</si>
  <si>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</si>
  <si>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</si>
  <si>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</si>
  <si>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</si>
  <si>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</si>
  <si>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</si>
  <si>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</si>
  <si>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</si>
  <si>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</si>
  <si>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</si>
  <si>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</si>
  <si>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</si>
  <si>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</si>
  <si>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</si>
  <si>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</si>
  <si>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</si>
  <si>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</si>
  <si>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</si>
  <si>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</si>
  <si>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</si>
  <si>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</si>
  <si>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</si>
  <si>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</si>
  <si>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</si>
  <si>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</si>
  <si>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</si>
  <si>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</si>
  <si>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</si>
  <si>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</si>
  <si>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</si>
  <si>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</si>
  <si>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</si>
  <si>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</si>
  <si>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</si>
  <si>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</si>
  <si>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</si>
  <si>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</si>
  <si>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</si>
  <si>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</si>
  <si>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</si>
  <si>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</si>
  <si>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</si>
  <si>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</si>
  <si>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</si>
  <si>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</si>
  <si>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</si>
  <si>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</si>
  <si>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</si>
  <si>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</si>
  <si>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</si>
  <si>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</si>
  <si>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</si>
  <si>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</si>
  <si>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</si>
  <si>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</si>
  <si>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</si>
  <si>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</si>
  <si>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</si>
  <si>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</si>
  <si>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</si>
  <si>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</si>
  <si>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</si>
  <si>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</si>
  <si>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</si>
  <si>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</si>
  <si>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</si>
  <si>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</si>
  <si>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</si>
  <si>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</si>
  <si>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</si>
  <si>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</si>
  <si>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</si>
  <si>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</si>
  <si>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</si>
  <si>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</si>
  <si>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</si>
  <si>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</si>
  <si>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</si>
  <si>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</si>
  <si>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</si>
  <si>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</si>
  <si>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</si>
  <si>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</si>
  <si>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</si>
  <si>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</si>
  <si>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</si>
  <si>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</si>
  <si>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</si>
  <si>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</si>
  <si>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</si>
  <si>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</si>
  <si>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</si>
  <si>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</si>
  <si>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</si>
  <si>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</si>
  <si>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</si>
  <si>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</si>
  <si>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</si>
  <si>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</si>
  <si>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</si>
  <si>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</si>
  <si>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</si>
  <si>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</si>
  <si>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</si>
  <si>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</si>
  <si>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</si>
  <si>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</si>
  <si>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</si>
  <si>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</si>
  <si>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</si>
  <si>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</si>
  <si>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</si>
  <si>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</si>
  <si>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</si>
  <si>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</si>
  <si>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</si>
  <si>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</si>
  <si>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</si>
  <si>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</si>
  <si>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</si>
  <si>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</si>
  <si>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</si>
  <si>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</si>
  <si>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</si>
  <si>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</si>
  <si>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</si>
  <si>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</si>
  <si>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</si>
  <si>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</si>
  <si>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</si>
  <si>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</si>
  <si>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</si>
  <si>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</si>
  <si>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</si>
  <si>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</si>
  <si>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</si>
  <si>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</si>
  <si>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</si>
  <si>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</si>
  <si>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</si>
  <si>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</si>
  <si>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</si>
  <si>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</si>
  <si>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</si>
  <si>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</si>
  <si>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</si>
  <si>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</si>
  <si>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</si>
  <si>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</si>
  <si>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</si>
  <si>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</si>
  <si>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</si>
  <si>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</si>
  <si>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</si>
  <si>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</si>
  <si>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</si>
  <si>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</si>
  <si>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</si>
  <si>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</si>
  <si>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</si>
  <si>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</si>
  <si>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</si>
  <si>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</si>
  <si>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</si>
  <si>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</si>
  <si>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</si>
  <si>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</si>
  <si>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</si>
  <si>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</si>
  <si>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</si>
  <si>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</si>
  <si>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</si>
  <si>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</si>
  <si>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</si>
  <si>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</si>
  <si>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</si>
  <si>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</si>
  <si>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</si>
  <si>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</si>
  <si>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</si>
  <si>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</si>
  <si>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</si>
  <si>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</si>
  <si>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</si>
  <si>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</si>
  <si>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</si>
  <si>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</si>
  <si>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</si>
  <si>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</si>
  <si>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</si>
  <si>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</si>
  <si>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</si>
  <si>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</si>
  <si>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</si>
  <si>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</si>
  <si>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</si>
  <si>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</si>
  <si>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</si>
  <si>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</si>
  <si>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</si>
  <si>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</si>
  <si>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</si>
  <si>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</si>
  <si>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</si>
  <si>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</si>
  <si>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</si>
  <si>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</si>
  <si>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</si>
  <si>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</si>
  <si>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</si>
  <si>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</si>
  <si>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</si>
  <si>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</si>
  <si>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</si>
  <si>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</si>
  <si>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</si>
  <si>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</si>
  <si>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</si>
  <si>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</si>
  <si>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</si>
  <si>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</si>
  <si>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</si>
  <si>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</si>
  <si>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</si>
  <si>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</si>
  <si>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</si>
  <si>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</si>
  <si>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</si>
  <si>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</si>
  <si>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</si>
  <si>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</si>
  <si>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</si>
  <si>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</si>
  <si>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</si>
  <si>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</si>
  <si>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</si>
  <si>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</si>
  <si>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</si>
  <si>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</si>
  <si>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</si>
  <si>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</si>
  <si>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</si>
  <si>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</si>
  <si>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</si>
  <si>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</si>
  <si>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</si>
  <si>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</si>
  <si>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</si>
  <si>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</si>
  <si>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</si>
  <si>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</si>
  <si>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</si>
  <si>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</si>
  <si>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</si>
  <si>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</si>
  <si>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</si>
  <si>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</si>
  <si>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</si>
  <si>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</si>
  <si>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</si>
  <si>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</si>
  <si>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</si>
  <si>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</si>
  <si>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</si>
  <si>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</si>
  <si>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</si>
  <si>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</si>
  <si>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</si>
  <si>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</si>
  <si>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</si>
  <si>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</si>
  <si>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</si>
  <si>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</si>
  <si>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</si>
  <si>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</si>
  <si>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</si>
  <si>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</si>
  <si>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</si>
  <si>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</si>
  <si>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</si>
  <si>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</si>
  <si>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</si>
  <si>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</si>
  <si>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</si>
  <si>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</si>
  <si>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</si>
  <si>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</si>
  <si>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</si>
  <si>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</si>
  <si>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</si>
  <si>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</si>
  <si>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</si>
  <si>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</si>
  <si>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</si>
  <si>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</si>
  <si>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</si>
  <si>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</si>
  <si>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</si>
  <si>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</si>
  <si>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</si>
  <si>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</si>
  <si>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</si>
  <si>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</si>
  <si>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</si>
  <si>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</si>
  <si>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</si>
  <si>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</si>
  <si>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</si>
  <si>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</si>
  <si>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</si>
  <si>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</si>
  <si>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</si>
  <si>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</si>
  <si>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</si>
  <si>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</si>
  <si>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</si>
  <si>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</si>
  <si>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</si>
  <si>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</si>
  <si>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</si>
  <si>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</si>
  <si>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</si>
  <si>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</si>
  <si>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</si>
  <si>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</si>
  <si>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</si>
  <si>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</si>
  <si>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</si>
  <si>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</si>
  <si>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</si>
  <si>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</si>
  <si>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</si>
  <si>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</si>
  <si>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</si>
  <si>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</si>
  <si>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</si>
  <si>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</si>
  <si>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</si>
  <si>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</si>
  <si>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</si>
  <si>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</si>
  <si>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</si>
  <si>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</si>
  <si>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</si>
  <si>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</si>
  <si>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</si>
  <si>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</si>
  <si>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</si>
  <si>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</si>
  <si>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</si>
  <si>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</si>
  <si>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</si>
  <si>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</si>
  <si>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</si>
  <si>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</si>
  <si>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</si>
  <si>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</si>
  <si>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</si>
  <si>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</si>
  <si>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</si>
  <si>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</si>
  <si>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</si>
  <si>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</si>
  <si>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</si>
  <si>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</si>
  <si>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</si>
  <si>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</si>
  <si>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</si>
  <si>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</si>
  <si>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</si>
  <si>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</si>
  <si>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</si>
  <si>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</si>
  <si>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</si>
  <si>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</si>
  <si>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</si>
  <si>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</si>
  <si>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</si>
  <si>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</si>
  <si>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</si>
  <si>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</si>
  <si>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</si>
  <si>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</si>
  <si>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</si>
  <si>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</si>
  <si>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</si>
  <si>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</si>
  <si>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</si>
  <si>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</si>
  <si>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</si>
  <si>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</si>
  <si>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</si>
  <si>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</si>
  <si>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</si>
  <si>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</si>
  <si>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</si>
  <si>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</si>
  <si>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</si>
  <si>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</si>
  <si>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</si>
  <si>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</si>
  <si>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</si>
  <si>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</si>
  <si>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</si>
  <si>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</si>
  <si>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</si>
  <si>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</si>
  <si>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</si>
  <si>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</si>
  <si>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</si>
  <si>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</si>
  <si>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</si>
  <si>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</si>
  <si>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</si>
  <si>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</si>
  <si>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</si>
  <si>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</si>
  <si>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</si>
  <si>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</si>
  <si>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</si>
  <si>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</si>
  <si>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</si>
  <si>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</si>
  <si>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</si>
  <si>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</si>
  <si>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</si>
  <si>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</si>
  <si>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</si>
  <si>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</si>
  <si>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</si>
  <si>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</si>
  <si>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</si>
  <si>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</si>
  <si>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</si>
  <si>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</si>
  <si>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</si>
  <si>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</si>
  <si>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</si>
  <si>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</si>
  <si>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</si>
  <si>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</si>
  <si>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</si>
  <si>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</si>
  <si>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</si>
  <si>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</si>
  <si>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</si>
  <si>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</si>
  <si>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</si>
  <si>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</si>
  <si>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</si>
  <si>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</si>
  <si>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</si>
  <si>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</si>
  <si>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</si>
  <si>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</si>
  <si>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</si>
  <si>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</si>
  <si>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</si>
  <si>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</si>
  <si>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</si>
  <si>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</si>
  <si>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</si>
  <si>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</si>
  <si>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</si>
  <si>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</si>
  <si>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</si>
  <si>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</si>
  <si>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</si>
  <si>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</si>
  <si>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</si>
  <si>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</si>
  <si>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</si>
  <si>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</si>
  <si>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</si>
  <si>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</si>
  <si>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</si>
  <si>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</si>
  <si>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</si>
  <si>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</si>
  <si>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</si>
  <si>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</si>
  <si>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</si>
  <si>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</si>
  <si>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</si>
  <si>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</si>
  <si>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</si>
  <si>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</si>
  <si>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</si>
  <si>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</si>
  <si>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</si>
  <si>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</si>
  <si>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</si>
  <si>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</si>
  <si>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</si>
  <si>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</si>
  <si>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</si>
  <si>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</si>
  <si>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</si>
  <si>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</si>
  <si>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</si>
  <si>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</si>
  <si>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</si>
  <si>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</si>
  <si>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</si>
  <si>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</si>
  <si>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</si>
  <si>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</si>
  <si>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</si>
  <si>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</si>
  <si>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</si>
  <si>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</si>
  <si>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</si>
  <si>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</si>
  <si>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</si>
  <si>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</si>
  <si>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</si>
  <si>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</si>
  <si>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</si>
  <si>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</si>
  <si>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</si>
  <si>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</si>
  <si>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</si>
  <si>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</si>
  <si>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</si>
  <si>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</si>
  <si>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</si>
  <si>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</si>
  <si>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</si>
  <si>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</si>
  <si>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</si>
  <si>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</si>
  <si>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</si>
  <si>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</si>
  <si>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</si>
  <si>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</si>
  <si>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</si>
  <si>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</si>
  <si>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</si>
  <si>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</si>
  <si>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</si>
  <si>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</si>
  <si>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</si>
  <si>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</si>
  <si>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</si>
  <si>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</si>
  <si>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</si>
  <si>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</si>
  <si>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</si>
  <si>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</si>
  <si>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</si>
  <si>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</si>
  <si>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</si>
  <si>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</si>
  <si>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</si>
  <si>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</si>
  <si>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</si>
  <si>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</si>
  <si>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</si>
  <si>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</si>
  <si>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</si>
  <si>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</si>
  <si>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</si>
  <si>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</si>
  <si>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</si>
  <si>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</si>
  <si>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</si>
  <si>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</si>
  <si>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</si>
  <si>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</si>
  <si>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</si>
  <si>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</si>
  <si>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</si>
  <si>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</si>
  <si>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</si>
  <si>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</si>
  <si>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</si>
  <si>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</si>
  <si>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</si>
  <si>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</si>
  <si>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</si>
  <si>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</si>
  <si>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</si>
  <si>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</si>
  <si>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</si>
  <si>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</si>
  <si>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</si>
  <si>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</si>
  <si>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</si>
  <si>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</si>
  <si>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</si>
  <si>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</si>
  <si>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</si>
  <si>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</si>
  <si>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</si>
  <si>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</si>
  <si>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</si>
  <si>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</si>
  <si>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</si>
  <si>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</si>
  <si>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</si>
  <si>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</si>
  <si>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</si>
  <si>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</si>
  <si>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</si>
  <si>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</si>
  <si>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</si>
  <si>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</si>
  <si>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</si>
  <si>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</si>
  <si>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</si>
  <si>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</si>
  <si>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</si>
  <si>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</si>
  <si>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</si>
  <si>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</si>
  <si>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</si>
  <si>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</si>
  <si>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</si>
  <si>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</si>
  <si>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</si>
  <si>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</si>
  <si>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</si>
  <si>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</si>
  <si>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</si>
  <si>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</si>
  <si>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</si>
  <si>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</si>
  <si>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</si>
  <si>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</si>
  <si>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</si>
  <si>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</si>
  <si>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</si>
  <si>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</si>
  <si>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</si>
  <si>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</si>
  <si>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</si>
  <si>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</si>
  <si>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</si>
  <si>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</si>
  <si>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</si>
  <si>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</si>
  <si>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</si>
  <si>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</si>
  <si>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</si>
  <si>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</si>
  <si>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</si>
  <si>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</si>
  <si>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</si>
  <si>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</si>
  <si>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</si>
  <si>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</si>
  <si>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</si>
  <si>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</si>
  <si>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</si>
  <si>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</si>
  <si>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</si>
  <si>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</si>
  <si>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</si>
  <si>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</si>
  <si>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</si>
  <si>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</si>
  <si>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</si>
  <si>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</si>
  <si>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</si>
  <si>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</si>
  <si>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</si>
  <si>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</si>
  <si>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</si>
  <si>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</si>
  <si>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</si>
  <si>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</si>
  <si>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</si>
  <si>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</si>
  <si>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</si>
  <si>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</si>
  <si>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</si>
  <si>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</si>
  <si>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</si>
  <si>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</si>
  <si>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</si>
  <si>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</si>
  <si>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</si>
  <si>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</si>
  <si>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</si>
  <si>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</si>
  <si>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</si>
  <si>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</si>
  <si>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</si>
  <si>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</si>
  <si>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</si>
  <si>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</si>
  <si>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</si>
  <si>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</si>
  <si>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</si>
  <si>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</si>
  <si>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</si>
  <si>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</si>
  <si>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</si>
  <si>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</si>
  <si>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</si>
  <si>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</si>
  <si>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</si>
  <si>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</si>
  <si>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</si>
  <si>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</si>
  <si>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</si>
  <si>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</si>
  <si>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</si>
  <si>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</si>
  <si>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</si>
  <si>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</si>
  <si>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</si>
  <si>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</si>
  <si>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</si>
  <si>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</si>
  <si>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</si>
  <si>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</si>
  <si>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</si>
  <si>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</si>
  <si>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</si>
  <si>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</si>
  <si>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</si>
  <si>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</si>
  <si>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</si>
  <si>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</si>
  <si>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</si>
  <si>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</si>
  <si>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</si>
  <si>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</si>
  <si>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</si>
  <si>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</si>
  <si>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</si>
  <si>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</si>
  <si>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</si>
  <si>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</si>
  <si>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</si>
  <si>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</si>
  <si>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</si>
  <si>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</si>
  <si>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</si>
  <si>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</si>
  <si>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</si>
  <si>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</si>
  <si>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</si>
  <si>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</si>
  <si>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</si>
  <si>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</si>
  <si>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</si>
  <si>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</si>
  <si>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</si>
  <si>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</si>
  <si>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</si>
  <si>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</si>
  <si>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</si>
  <si>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</si>
  <si>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</si>
  <si>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</si>
  <si>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</si>
  <si>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</si>
  <si>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</si>
  <si>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</si>
  <si>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</si>
  <si>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</si>
  <si>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</si>
  <si>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</si>
  <si>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</si>
  <si>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</si>
  <si>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</si>
  <si>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</si>
  <si>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</si>
  <si>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</si>
  <si>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</si>
  <si>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</si>
  <si>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</si>
  <si>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</si>
  <si>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</si>
  <si>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</si>
  <si>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</si>
  <si>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</si>
  <si>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</si>
  <si>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</si>
  <si>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</si>
  <si>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</si>
  <si>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</si>
  <si>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</si>
  <si>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</si>
  <si>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</si>
  <si>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</si>
  <si>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</si>
  <si>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</si>
  <si>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</si>
  <si>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</si>
  <si>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</si>
  <si>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</si>
  <si>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</si>
  <si>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</si>
  <si>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</si>
  <si>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</si>
  <si>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</si>
  <si>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</si>
  <si>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</si>
  <si>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</si>
  <si>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</si>
  <si>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</si>
  <si>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</si>
  <si>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</si>
  <si>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</si>
  <si>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</si>
  <si>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</si>
  <si>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</si>
  <si>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</si>
  <si>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</si>
  <si>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</si>
  <si>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</si>
  <si>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</si>
  <si>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</si>
  <si>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</si>
  <si>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</si>
  <si>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</si>
  <si>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</si>
  <si>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</si>
  <si>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</si>
  <si>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</si>
  <si>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</si>
  <si>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</si>
  <si>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</si>
  <si>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</si>
  <si>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</si>
  <si>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</si>
  <si>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</si>
  <si>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</si>
  <si>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</si>
  <si>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</si>
  <si>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</si>
  <si>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</si>
  <si>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</si>
  <si>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</si>
  <si>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</si>
  <si>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</si>
  <si>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</si>
  <si>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</si>
  <si>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</si>
  <si>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</si>
  <si>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</si>
  <si>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</si>
  <si>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</si>
  <si>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</si>
  <si>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</si>
  <si>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</si>
  <si>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</si>
  <si>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</si>
  <si>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</si>
  <si>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</si>
  <si>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</si>
  <si>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</si>
  <si>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</si>
  <si>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</si>
  <si>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</si>
  <si>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</si>
  <si>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</si>
  <si>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</si>
  <si>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</si>
  <si>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</si>
  <si>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</si>
  <si>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</si>
  <si>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</si>
  <si>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</si>
  <si>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</si>
  <si>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</si>
  <si>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</si>
  <si>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</si>
  <si>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</si>
  <si>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</si>
  <si>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</si>
  <si>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</si>
  <si>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</si>
  <si>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</si>
  <si>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</si>
  <si>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</si>
  <si>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</si>
  <si>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</si>
  <si>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</si>
  <si>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</si>
  <si>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</si>
  <si>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</si>
  <si>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</si>
  <si>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</si>
  <si>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</si>
  <si>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</si>
  <si>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</si>
  <si>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</si>
  <si>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</si>
  <si>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</si>
  <si>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</si>
  <si>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</si>
  <si>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</si>
  <si>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</si>
  <si>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</si>
  <si>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</si>
  <si>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</si>
  <si>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</si>
  <si>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</si>
  <si>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</si>
  <si>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</si>
  <si>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</si>
  <si>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</si>
  <si>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</si>
  <si>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</si>
  <si>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</si>
  <si>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</si>
  <si>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</si>
  <si>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</si>
  <si>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</si>
  <si>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</si>
  <si>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</si>
  <si>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</si>
  <si>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</si>
  <si>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</si>
  <si>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</si>
  <si>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</si>
  <si>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</si>
  <si>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</si>
  <si>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</si>
  <si>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</si>
  <si>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</si>
  <si>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</si>
  <si>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</si>
  <si>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</si>
  <si>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</si>
  <si>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</si>
  <si>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</si>
  <si>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</si>
  <si>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</si>
  <si>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</si>
  <si>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</si>
  <si>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</si>
  <si>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</si>
  <si>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</si>
  <si>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</si>
  <si>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</si>
  <si>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</si>
  <si>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</si>
  <si>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</si>
  <si>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</si>
  <si>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</si>
  <si>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</si>
  <si>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</si>
  <si>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</si>
  <si>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</si>
  <si>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</si>
  <si>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</si>
  <si>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</si>
  <si>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</si>
  <si>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</si>
  <si>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</si>
  <si>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</si>
  <si>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</si>
  <si>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</si>
  <si>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</si>
  <si>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</si>
  <si>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</si>
  <si>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</si>
  <si>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</si>
  <si>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</si>
  <si>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</si>
  <si>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</si>
  <si>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</si>
  <si>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</si>
  <si>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</si>
  <si>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</si>
  <si>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</si>
  <si>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</si>
  <si>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</si>
  <si>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</si>
  <si>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</si>
  <si>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</si>
  <si>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</si>
  <si>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</si>
  <si>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</si>
  <si>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</si>
  <si>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</si>
  <si>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</si>
  <si>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</si>
  <si>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</si>
  <si>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</si>
  <si>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</si>
  <si>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</si>
  <si>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</si>
  <si>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</si>
  <si>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</si>
  <si>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</si>
  <si>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</si>
  <si>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</si>
  <si>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</si>
  <si>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</si>
  <si>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</si>
  <si>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</si>
  <si>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</si>
  <si>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</si>
  <si>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</si>
  <si>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</si>
  <si>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</si>
  <si>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</si>
  <si>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</si>
  <si>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</si>
  <si>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</si>
  <si>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</si>
  <si>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</si>
  <si>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</si>
  <si>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</si>
  <si>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</si>
  <si>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</si>
  <si>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</si>
  <si>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</si>
  <si>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</si>
  <si>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</si>
  <si>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</si>
  <si>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</si>
  <si>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</si>
  <si>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</si>
  <si>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</si>
  <si>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</si>
  <si>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</si>
  <si>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</si>
  <si>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</si>
  <si>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</si>
  <si>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</si>
  <si>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</si>
  <si>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</si>
  <si>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</si>
  <si>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</si>
  <si>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</si>
  <si>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</si>
  <si>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</si>
  <si>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</si>
  <si>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</si>
  <si>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</si>
  <si>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</si>
  <si>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</si>
  <si>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</si>
  <si>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</si>
  <si>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</si>
  <si>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</si>
  <si>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</si>
  <si>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</si>
  <si>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</si>
  <si>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</si>
  <si>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</si>
  <si>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</si>
  <si>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</si>
  <si>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</si>
  <si>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</si>
  <si>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</si>
  <si>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</si>
  <si>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</si>
  <si>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</si>
  <si>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</si>
  <si>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</si>
  <si>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</si>
  <si>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</si>
  <si>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</si>
  <si>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</si>
  <si>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</si>
  <si>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</si>
  <si>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</si>
  <si>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</si>
  <si>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</si>
  <si>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</si>
  <si>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</si>
  <si>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</si>
  <si>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</si>
  <si>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</si>
  <si>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</si>
  <si>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</si>
  <si>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</si>
  <si>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</si>
  <si>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</si>
  <si>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</si>
  <si>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</si>
  <si>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</si>
  <si>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</si>
  <si>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</si>
  <si>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</si>
  <si>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</si>
  <si>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</si>
  <si>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</si>
  <si>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</si>
  <si>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</si>
  <si>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</si>
  <si>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</si>
  <si>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</si>
  <si>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</si>
  <si>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</si>
  <si>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</si>
  <si>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</si>
  <si>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</si>
  <si>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</si>
  <si>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</si>
  <si>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</si>
  <si>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</si>
  <si>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</si>
  <si>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</si>
  <si>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</si>
  <si>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</si>
  <si>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</si>
  <si>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</si>
  <si>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</si>
  <si>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</si>
  <si>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</si>
  <si>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</si>
  <si>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</si>
  <si>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</si>
  <si>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</si>
  <si>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</si>
  <si>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</si>
  <si>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</si>
  <si>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</si>
  <si>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</si>
  <si>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</si>
  <si>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</si>
  <si>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</si>
  <si>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</si>
  <si>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</si>
  <si>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</si>
  <si>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</si>
  <si>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</si>
  <si>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</si>
  <si>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</si>
  <si>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</si>
  <si>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</si>
  <si>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</si>
  <si>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</si>
  <si>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</si>
  <si>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</si>
  <si>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</si>
  <si>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</si>
  <si>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</si>
  <si>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</si>
  <si>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</si>
  <si>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</si>
  <si>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</si>
  <si>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</si>
  <si>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</si>
  <si>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</si>
  <si>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</si>
  <si>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</si>
  <si>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</si>
  <si>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</si>
  <si>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</si>
  <si>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</si>
  <si>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</si>
  <si>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</si>
  <si>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</si>
  <si>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</si>
  <si>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</si>
  <si>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</si>
  <si>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</si>
  <si>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</si>
  <si>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</si>
  <si>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</si>
  <si>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</si>
  <si>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</si>
  <si>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</si>
  <si>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</si>
  <si>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</si>
  <si>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</si>
  <si>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</si>
  <si>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</si>
  <si>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</si>
  <si>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</si>
  <si>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</si>
  <si>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</si>
  <si>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</si>
  <si>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</si>
  <si>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</si>
  <si>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</si>
  <si>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</si>
  <si>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</si>
  <si>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</si>
  <si>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</si>
  <si>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</si>
  <si>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</si>
  <si>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</si>
  <si>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</si>
  <si>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</si>
  <si>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</si>
  <si>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</si>
  <si>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</si>
  <si>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</si>
  <si>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</si>
  <si>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</si>
  <si>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</si>
  <si>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</si>
  <si>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</si>
  <si>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</si>
  <si>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</si>
  <si>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</si>
  <si>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</si>
  <si>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</si>
  <si>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</si>
  <si>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</si>
  <si>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</si>
  <si>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</si>
  <si>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</si>
  <si>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</si>
  <si>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</si>
  <si>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</si>
  <si>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</si>
  <si>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</si>
  <si>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</si>
  <si>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</si>
  <si>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</si>
  <si>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</si>
  <si>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</si>
  <si>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</si>
  <si>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</si>
  <si>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</si>
  <si>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</si>
  <si>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</si>
  <si>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</si>
  <si>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</si>
  <si>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</si>
  <si>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</si>
  <si>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</si>
  <si>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</si>
  <si>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</si>
  <si>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</si>
  <si>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</si>
  <si>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</si>
  <si>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</si>
  <si>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</si>
  <si>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</si>
  <si>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</si>
  <si>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</si>
  <si>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</si>
  <si>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</si>
  <si>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</si>
  <si>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</si>
  <si>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</si>
  <si>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</si>
  <si>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</si>
  <si>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</si>
  <si>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</si>
  <si>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</si>
  <si>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</si>
  <si>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</si>
  <si>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</si>
  <si>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</si>
  <si>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</si>
  <si>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</si>
  <si>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</si>
  <si>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</si>
  <si>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</si>
  <si>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</si>
  <si>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</si>
  <si>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</si>
  <si>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</si>
  <si>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</si>
  <si>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</si>
  <si>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</si>
  <si>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</si>
  <si>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</si>
  <si>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</si>
  <si>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</si>
  <si>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</si>
  <si>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</si>
  <si>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</si>
  <si>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</si>
  <si>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</si>
  <si>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</si>
  <si>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</si>
  <si>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</si>
  <si>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</si>
  <si>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</si>
  <si>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</si>
  <si>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</si>
  <si>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</si>
  <si>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</si>
  <si>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</si>
  <si>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</si>
  <si>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</si>
  <si>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</si>
  <si>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</si>
  <si>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</si>
  <si>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</si>
  <si>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</si>
  <si>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</si>
  <si>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</si>
  <si>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</si>
  <si>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</si>
  <si>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</si>
  <si>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</si>
  <si>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</si>
  <si>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</si>
  <si>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</si>
  <si>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</si>
  <si>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</si>
  <si>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</si>
  <si>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</si>
  <si>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</si>
  <si>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</si>
  <si>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</si>
  <si>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</si>
  <si>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</si>
  <si>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</si>
  <si>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</si>
  <si>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</si>
  <si>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</si>
  <si>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</si>
  <si>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</si>
  <si>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</si>
  <si>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</si>
  <si>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</si>
  <si>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</si>
  <si>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</si>
  <si>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</si>
  <si>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</si>
  <si>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</si>
  <si>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</si>
  <si>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</si>
  <si>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</si>
  <si>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</si>
  <si>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</si>
  <si>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</si>
  <si>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</si>
  <si>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</si>
  <si>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</si>
  <si>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</si>
  <si>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</si>
  <si>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</si>
  <si>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</si>
  <si>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</si>
  <si>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</si>
  <si>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</si>
  <si>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</si>
  <si>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</si>
  <si>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</si>
  <si>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</si>
  <si>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</si>
  <si>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</si>
  <si>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</si>
  <si>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</si>
  <si>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</si>
  <si>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</si>
  <si>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</si>
  <si>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</si>
  <si>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</si>
  <si>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</si>
  <si>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</si>
  <si>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</si>
  <si>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</si>
  <si>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</si>
  <si>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</si>
  <si>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</si>
  <si>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</si>
  <si>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</si>
  <si>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</si>
  <si>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</si>
  <si>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</si>
  <si>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</si>
  <si>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</si>
  <si>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</si>
  <si>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</si>
  <si>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</si>
  <si>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</si>
  <si>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</si>
  <si>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</si>
  <si>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</si>
  <si>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</si>
  <si>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</si>
  <si>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</si>
  <si>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</si>
  <si>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</si>
  <si>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</si>
  <si>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</si>
  <si>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</si>
  <si>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</si>
  <si>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</si>
  <si>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</si>
  <si>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</si>
  <si>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</si>
  <si>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</si>
  <si>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</si>
  <si>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</si>
  <si>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</si>
  <si>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</si>
  <si>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</si>
  <si>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</si>
  <si>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</si>
  <si>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</si>
  <si>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</si>
  <si>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</si>
  <si>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</si>
  <si>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</si>
  <si>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</si>
  <si>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</si>
  <si>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</si>
  <si>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</si>
  <si>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</si>
  <si>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</si>
  <si>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</si>
  <si>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</si>
  <si>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</si>
  <si>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</si>
  <si>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</si>
  <si>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</si>
  <si>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</si>
  <si>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</si>
  <si>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</si>
  <si>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</si>
  <si>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</si>
  <si>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</si>
  <si>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</si>
  <si>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</si>
  <si>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</si>
  <si>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</si>
  <si>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</si>
  <si>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</si>
  <si>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</si>
  <si>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</si>
  <si>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</si>
  <si>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</si>
  <si>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</si>
  <si>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</si>
  <si>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</si>
  <si>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</si>
  <si>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</si>
  <si>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</si>
  <si>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</si>
  <si>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</si>
  <si>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</si>
  <si>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</si>
  <si>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</si>
  <si>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</si>
  <si>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</si>
  <si>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</si>
  <si>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</si>
  <si>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</si>
  <si>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</si>
  <si>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</si>
  <si>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</si>
  <si>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</si>
  <si>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</si>
  <si>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</si>
  <si>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</si>
  <si>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</si>
  <si>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</si>
  <si>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</si>
  <si>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</si>
  <si>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</si>
  <si>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</si>
  <si>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</si>
  <si>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</si>
  <si>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</si>
  <si>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</si>
  <si>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</si>
  <si>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</si>
  <si>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</si>
  <si>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</si>
  <si>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</si>
  <si>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</si>
  <si>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</si>
  <si>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</si>
  <si>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</si>
  <si>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</si>
  <si>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</si>
  <si>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</si>
  <si>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</si>
  <si>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</si>
  <si>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</si>
  <si>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</si>
  <si>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</si>
  <si>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</si>
  <si>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</si>
  <si>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</si>
  <si>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</si>
  <si>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</si>
  <si>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</si>
  <si>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</si>
  <si>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</si>
  <si>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</si>
  <si>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</si>
  <si>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</si>
  <si>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</si>
  <si>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</si>
  <si>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</si>
  <si>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</si>
  <si>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</si>
  <si>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</si>
  <si>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</si>
  <si>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</si>
  <si>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</si>
  <si>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</si>
  <si>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</si>
  <si>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</si>
  <si>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</si>
  <si>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</si>
  <si>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</si>
  <si>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</si>
  <si>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</si>
  <si>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</si>
  <si>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</si>
  <si>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</si>
  <si>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</si>
  <si>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</si>
  <si>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</si>
  <si>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</si>
  <si>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</si>
  <si>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</si>
  <si>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</si>
  <si>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</si>
  <si>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</si>
  <si>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</si>
  <si>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</si>
  <si>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</si>
  <si>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</si>
  <si>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</si>
  <si>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</si>
  <si>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</si>
  <si>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</si>
  <si>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</si>
  <si>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</si>
  <si>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</si>
  <si>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</si>
  <si>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</si>
  <si>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</si>
  <si>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</si>
  <si>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</si>
  <si>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</si>
  <si>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</si>
  <si>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</si>
  <si>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</si>
  <si>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</si>
  <si>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</si>
  <si>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</si>
  <si>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</si>
  <si>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</si>
  <si>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</si>
  <si>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</si>
  <si>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</si>
  <si>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</si>
  <si>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</si>
  <si>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</si>
  <si>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</si>
  <si>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</si>
  <si>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</si>
  <si>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</si>
  <si>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</si>
  <si>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</si>
  <si>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</si>
  <si>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</si>
  <si>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</si>
  <si>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</si>
  <si>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</si>
  <si>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</si>
  <si>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</si>
  <si>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</si>
  <si>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</si>
  <si>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</si>
  <si>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</si>
  <si>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</si>
  <si>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</si>
  <si>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</si>
  <si>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</si>
  <si>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</si>
  <si>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</si>
  <si>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</si>
  <si>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</si>
  <si>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</si>
  <si>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</si>
  <si>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</si>
  <si>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</si>
  <si>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</si>
  <si>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</si>
  <si>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</si>
  <si>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</si>
  <si>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</si>
  <si>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</si>
  <si>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</si>
  <si>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</si>
  <si>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</si>
  <si>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</si>
  <si>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</si>
  <si>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</si>
  <si>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</si>
  <si>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</si>
  <si>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</si>
  <si>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</si>
  <si>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</si>
  <si>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</si>
  <si>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</si>
  <si>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</si>
  <si>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</si>
  <si>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</si>
  <si>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</si>
  <si>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</si>
  <si>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</si>
  <si>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</si>
  <si>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</si>
  <si>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</si>
  <si>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</si>
  <si>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</si>
  <si>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</si>
  <si>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</si>
  <si>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</si>
  <si>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</si>
  <si>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</si>
  <si>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</si>
  <si>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</si>
  <si>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</si>
  <si>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</si>
  <si>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</si>
  <si>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</si>
  <si>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</si>
  <si>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</si>
  <si>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</si>
  <si>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</si>
  <si>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</si>
  <si>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</si>
  <si>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</si>
  <si>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</si>
  <si>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</si>
  <si>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</si>
  <si>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</si>
  <si>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</si>
  <si>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</si>
  <si>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</si>
  <si>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</si>
  <si>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</si>
  <si>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</si>
  <si>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</si>
  <si>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</si>
  <si>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</si>
  <si>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</si>
  <si>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</si>
  <si>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</si>
  <si>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</si>
  <si>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</si>
  <si>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</si>
  <si>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</si>
  <si>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</si>
  <si>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</si>
  <si>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</si>
  <si>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</si>
  <si>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</si>
  <si>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</si>
  <si>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</si>
  <si>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</si>
  <si>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</si>
  <si>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</si>
  <si>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</si>
  <si>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</si>
  <si>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</si>
  <si>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</si>
  <si>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</si>
  <si>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</si>
  <si>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</si>
  <si>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</si>
  <si>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</si>
  <si>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</si>
  <si>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</si>
  <si>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</si>
  <si>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</si>
  <si>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</si>
  <si>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</si>
  <si>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</si>
  <si>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</si>
  <si>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</si>
  <si>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</si>
  <si>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</si>
  <si>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</si>
  <si>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</si>
  <si>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</si>
  <si>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</si>
  <si>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</si>
  <si>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</si>
  <si>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</si>
  <si>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</si>
  <si>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</si>
  <si>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</si>
  <si>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</si>
  <si>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</si>
  <si>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</si>
  <si>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</si>
  <si>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</si>
  <si>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</si>
  <si>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</si>
  <si>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</si>
  <si>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</si>
  <si>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</si>
  <si>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</si>
  <si>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</si>
  <si>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</si>
  <si>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</si>
  <si>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</si>
  <si>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</si>
  <si>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</si>
  <si>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</si>
  <si>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</si>
  <si>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</si>
  <si>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</si>
  <si>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</si>
  <si>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</si>
  <si>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</si>
  <si>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</si>
  <si>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</si>
  <si>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</si>
  <si>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</si>
  <si>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</si>
  <si>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</si>
  <si>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</si>
  <si>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</si>
  <si>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</si>
  <si>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</si>
  <si>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</si>
  <si>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</si>
  <si>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</si>
  <si>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</si>
  <si>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</si>
  <si>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</si>
  <si>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</si>
  <si>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</si>
  <si>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</si>
  <si>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</si>
  <si>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</si>
  <si>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</si>
  <si>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</si>
  <si>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</si>
  <si>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</si>
  <si>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</si>
  <si>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</si>
  <si>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</si>
  <si>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</si>
  <si>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</si>
  <si>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</si>
  <si>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</si>
  <si>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</si>
  <si>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</si>
  <si>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</si>
  <si>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</si>
  <si>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</si>
  <si>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</si>
  <si>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</si>
  <si>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</si>
  <si>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</si>
  <si>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</si>
  <si>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</si>
  <si>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</si>
  <si>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</si>
  <si>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</si>
  <si>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</si>
  <si>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</si>
  <si>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</si>
  <si>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</si>
  <si>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</si>
  <si>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</si>
  <si>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</si>
  <si>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</si>
  <si>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</si>
  <si>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</si>
  <si>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</si>
  <si>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</si>
  <si>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</si>
  <si>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</si>
  <si>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</si>
  <si>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</si>
  <si>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</si>
  <si>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</si>
  <si>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</si>
  <si>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</si>
  <si>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</si>
  <si>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</si>
  <si>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</si>
  <si>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</si>
  <si>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</si>
  <si>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</si>
  <si>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</si>
  <si>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</si>
  <si>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</si>
  <si>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</si>
  <si>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</si>
  <si>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</si>
  <si>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</si>
  <si>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</si>
  <si>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</si>
  <si>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</si>
  <si>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</si>
  <si>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</si>
  <si>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</si>
  <si>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</si>
  <si>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</si>
  <si>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</si>
  <si>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</si>
  <si>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</si>
  <si>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</si>
  <si>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</si>
  <si>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</si>
  <si>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</si>
  <si>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</si>
  <si>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</si>
  <si>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</si>
  <si>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</si>
  <si>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</si>
  <si>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</si>
  <si>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</si>
  <si>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</si>
  <si>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</si>
  <si>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</si>
  <si>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</si>
  <si>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</si>
  <si>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</si>
  <si>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</si>
  <si>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</si>
  <si>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</si>
  <si>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</si>
  <si>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</si>
  <si>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</si>
  <si>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</si>
  <si>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</si>
  <si>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</si>
  <si>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</si>
  <si>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</si>
  <si>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</si>
  <si>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</si>
  <si>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</si>
  <si>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</si>
  <si>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</si>
  <si>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</si>
  <si>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</si>
  <si>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</si>
  <si>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</si>
  <si>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</si>
  <si>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</si>
  <si>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</si>
  <si>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</si>
  <si>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</si>
  <si>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</si>
  <si>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</si>
  <si>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</si>
  <si>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</si>
  <si>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</si>
  <si>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</si>
  <si>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</si>
  <si>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</si>
  <si>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</si>
  <si>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</si>
  <si>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</si>
  <si>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</si>
  <si>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</si>
  <si>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</si>
  <si>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</si>
  <si>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</si>
  <si>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</si>
  <si>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</si>
  <si>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</si>
  <si>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</si>
  <si>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</si>
  <si>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</si>
  <si>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</si>
  <si>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</si>
  <si>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</si>
  <si>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</si>
  <si>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</si>
  <si>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</si>
  <si>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</si>
  <si>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</si>
  <si>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</si>
  <si>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</si>
  <si>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</si>
  <si>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</si>
  <si>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</si>
  <si>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</si>
  <si>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</si>
  <si>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</si>
  <si>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</si>
  <si>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</si>
  <si>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</si>
  <si>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</si>
  <si>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</si>
  <si>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</si>
  <si>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</si>
  <si>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</si>
  <si>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</si>
  <si>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</si>
  <si>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</si>
  <si>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</si>
  <si>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</si>
  <si>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</si>
  <si>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</si>
  <si>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</si>
  <si>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</si>
  <si>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</si>
  <si>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</si>
  <si>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</si>
  <si>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</si>
  <si>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</si>
  <si>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</si>
  <si>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</si>
  <si>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</si>
  <si>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</si>
  <si>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</si>
  <si>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</si>
  <si>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</si>
  <si>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</si>
  <si>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</si>
  <si>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</si>
  <si>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</si>
  <si>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</si>
  <si>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</si>
  <si>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</si>
  <si>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</si>
  <si>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</si>
  <si>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</si>
  <si>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</si>
  <si>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</si>
  <si>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</si>
  <si>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</si>
  <si>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</si>
  <si>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</si>
  <si>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</si>
  <si>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</si>
  <si>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</si>
  <si>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</si>
  <si>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</si>
  <si>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</si>
  <si>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</si>
  <si>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</si>
  <si>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</si>
  <si>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</si>
  <si>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</si>
  <si>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</si>
  <si>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</si>
  <si>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</si>
  <si>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</si>
  <si>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</si>
  <si>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</si>
  <si>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</si>
  <si>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</si>
  <si>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</si>
  <si>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</si>
  <si>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</si>
  <si>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</si>
  <si>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</si>
  <si>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</si>
  <si>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</si>
  <si>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</si>
  <si>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</si>
  <si>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</si>
  <si>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</si>
  <si>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</si>
  <si>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</si>
  <si>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</si>
  <si>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</si>
  <si>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</si>
  <si>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</si>
  <si>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</si>
  <si>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</si>
  <si>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</si>
  <si>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</si>
  <si>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</si>
  <si>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</si>
  <si>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</si>
  <si>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</si>
  <si>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</si>
  <si>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</si>
  <si>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</si>
  <si>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</si>
  <si>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</si>
  <si>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</si>
  <si>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</si>
  <si>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</si>
  <si>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</si>
  <si>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</si>
  <si>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</si>
  <si>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</si>
  <si>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</si>
  <si>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</si>
  <si>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</si>
  <si>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</si>
  <si>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</si>
  <si>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</si>
  <si>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</si>
  <si>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</si>
  <si>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</si>
  <si>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</si>
  <si>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</si>
  <si>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</si>
  <si>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</si>
  <si>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</si>
  <si>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</si>
  <si>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</si>
  <si>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</si>
  <si>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</si>
  <si>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</si>
  <si>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</si>
  <si>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</si>
  <si>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</si>
  <si>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</si>
  <si>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</si>
  <si>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</si>
  <si>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</si>
  <si>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</si>
  <si>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</si>
  <si>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</si>
  <si>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</si>
  <si>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</si>
  <si>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</si>
  <si>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</si>
  <si>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</si>
  <si>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</si>
  <si>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</si>
  <si>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</si>
  <si>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</si>
  <si>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</si>
  <si>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</si>
  <si>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</si>
  <si>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</si>
  <si>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</si>
  <si>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</si>
  <si>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</si>
  <si>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</si>
  <si>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</si>
  <si>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</si>
  <si>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</si>
  <si>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</si>
  <si>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</si>
  <si>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</si>
  <si>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</si>
  <si>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</si>
  <si>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</si>
  <si>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</si>
  <si>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</si>
  <si>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</si>
  <si>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</si>
  <si>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</si>
  <si>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</si>
  <si>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</si>
  <si>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</si>
  <si>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</si>
  <si>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</si>
  <si>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</si>
  <si>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</si>
  <si>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</si>
  <si>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</si>
  <si>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</si>
  <si>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</si>
  <si>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</si>
  <si>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</si>
  <si>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</si>
  <si>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</si>
  <si>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</si>
  <si>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</si>
  <si>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</si>
  <si>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</si>
  <si>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</si>
  <si>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</si>
  <si>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</si>
  <si>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</si>
  <si>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</si>
  <si>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</si>
  <si>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</si>
  <si>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</si>
  <si>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</si>
  <si>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</si>
  <si>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</si>
  <si>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</si>
  <si>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</si>
  <si>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</si>
  <si>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</si>
  <si>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</si>
  <si>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</si>
  <si>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</si>
  <si>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</si>
  <si>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</si>
  <si>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</si>
  <si>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</si>
  <si>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</si>
  <si>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</si>
  <si>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</si>
  <si>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</si>
  <si>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</si>
  <si>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</si>
  <si>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</si>
  <si>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</si>
  <si>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</si>
  <si>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</si>
  <si>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</si>
  <si>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</si>
  <si>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</si>
  <si>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</si>
  <si>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</si>
  <si>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</si>
  <si>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</si>
  <si>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</si>
  <si>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</si>
  <si>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</si>
  <si>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</si>
  <si>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</si>
  <si>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</si>
  <si>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</si>
  <si>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</si>
  <si>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</si>
  <si>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</si>
  <si>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</si>
  <si>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</si>
  <si>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</si>
  <si>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</si>
  <si>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</si>
  <si>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</si>
  <si>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</si>
  <si>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</si>
  <si>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</si>
  <si>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</si>
  <si>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</si>
  <si>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</si>
  <si>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</si>
  <si>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</si>
  <si>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</si>
  <si>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</si>
  <si>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</si>
  <si>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</si>
  <si>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</si>
  <si>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</si>
  <si>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</si>
  <si>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</si>
  <si>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</si>
  <si>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</si>
  <si>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</si>
  <si>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</si>
  <si>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</si>
  <si>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</si>
  <si>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</si>
  <si>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</si>
  <si>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</si>
  <si>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</si>
  <si>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</si>
  <si>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</si>
  <si>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</si>
  <si>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</si>
  <si>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</si>
  <si>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</si>
  <si>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</si>
  <si>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</si>
  <si>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</si>
  <si>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</si>
  <si>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</si>
  <si>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</si>
  <si>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</si>
  <si>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</si>
  <si>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</si>
  <si>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</si>
  <si>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</si>
  <si>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</si>
  <si>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</si>
  <si>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</si>
  <si>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</si>
  <si>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</si>
  <si>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</si>
  <si>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</si>
  <si>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</si>
  <si>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</si>
  <si>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</si>
  <si>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</si>
  <si>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</si>
  <si>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</si>
  <si>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</si>
  <si>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</si>
  <si>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</si>
  <si>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</si>
  <si>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</si>
  <si>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</si>
  <si>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</si>
  <si>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</si>
  <si>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</si>
  <si>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</si>
  <si>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</si>
  <si>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</si>
  <si>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</si>
  <si>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</si>
  <si>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</si>
  <si>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</si>
  <si>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</si>
  <si>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</si>
  <si>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</si>
  <si>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</si>
  <si>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</si>
  <si>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</si>
  <si>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</si>
  <si>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</si>
  <si>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</si>
  <si>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</si>
  <si>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</si>
  <si>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</si>
  <si>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</si>
  <si>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</si>
  <si>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</si>
  <si>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</si>
  <si>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</si>
  <si>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</si>
  <si>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</si>
  <si>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</si>
  <si>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</si>
  <si>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</si>
  <si>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</si>
  <si>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</si>
  <si>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</si>
  <si>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</si>
  <si>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</si>
  <si>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</si>
  <si>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</si>
  <si>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</si>
  <si>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</si>
  <si>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</si>
  <si>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</si>
  <si>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</si>
  <si>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</si>
  <si>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</si>
  <si>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</si>
  <si>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</si>
  <si>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</si>
  <si>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</si>
  <si>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</si>
  <si>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</si>
  <si>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</si>
  <si>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</si>
  <si>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</si>
  <si>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</si>
  <si>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</si>
  <si>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</si>
  <si>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</si>
  <si>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</si>
  <si>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</si>
  <si>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</si>
  <si>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</si>
  <si>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</si>
  <si>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</si>
  <si>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</si>
  <si>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</si>
  <si>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</si>
  <si>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</si>
  <si>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</si>
  <si>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</si>
  <si>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</si>
  <si>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</si>
  <si>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</si>
  <si>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</si>
  <si>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</si>
  <si>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</si>
  <si>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</si>
  <si>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</si>
  <si>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</si>
  <si>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</si>
  <si>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</si>
  <si>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</si>
  <si>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</si>
  <si>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</si>
  <si>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</si>
  <si>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</si>
  <si>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</si>
  <si>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</si>
  <si>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</si>
  <si>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</si>
  <si>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</si>
  <si>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</si>
  <si>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</si>
  <si>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</si>
  <si>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</si>
  <si>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</si>
  <si>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</si>
  <si>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</si>
  <si>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</si>
  <si>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</si>
  <si>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</si>
  <si>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</si>
  <si>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</si>
  <si>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</si>
  <si>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</si>
  <si>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</si>
  <si>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</si>
  <si>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</si>
  <si>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</si>
  <si>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</si>
  <si>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</si>
  <si>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</si>
  <si>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</si>
  <si>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</si>
  <si>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</si>
  <si>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</si>
  <si>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</si>
  <si>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</si>
  <si>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</si>
  <si>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</si>
  <si>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</si>
  <si>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</si>
  <si>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</si>
  <si>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</si>
  <si>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</si>
  <si>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</si>
  <si>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</si>
  <si>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</si>
  <si>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</si>
  <si>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</si>
  <si>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</si>
  <si>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</si>
  <si>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</si>
  <si>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</si>
  <si>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</si>
  <si>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</si>
  <si>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</si>
  <si>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</si>
  <si>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</si>
  <si>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</si>
  <si>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</si>
  <si>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</si>
  <si>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</si>
  <si>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</si>
  <si>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</si>
  <si>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</si>
  <si>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</si>
  <si>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</si>
  <si>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</si>
  <si>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</si>
  <si>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</si>
  <si>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</si>
  <si>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</si>
  <si>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</si>
  <si>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</si>
  <si>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</si>
  <si>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</si>
  <si>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</si>
  <si>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</si>
  <si>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</si>
  <si>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</si>
  <si>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</si>
  <si>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</si>
  <si>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</si>
  <si>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</si>
  <si>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</si>
  <si>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</si>
  <si>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</si>
  <si>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</si>
  <si>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</si>
  <si>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</si>
  <si>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</si>
  <si>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</si>
  <si>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</si>
  <si>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</si>
  <si>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</si>
  <si>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</si>
  <si>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</si>
  <si>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</si>
  <si>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</si>
  <si>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</si>
  <si>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</si>
  <si>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</si>
  <si>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</si>
  <si>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</si>
  <si>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</si>
  <si>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</si>
  <si>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</si>
  <si>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</si>
  <si>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</si>
  <si>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</si>
  <si>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</si>
  <si>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</si>
  <si>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</si>
  <si>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</si>
  <si>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</si>
  <si>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</si>
  <si>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</si>
  <si>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</si>
  <si>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</si>
  <si>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</si>
  <si>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</si>
  <si>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</si>
  <si>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</si>
  <si>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</si>
  <si>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</si>
  <si>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</si>
  <si>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</si>
  <si>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</si>
  <si>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</si>
  <si>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</si>
  <si>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</si>
  <si>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</si>
  <si>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</si>
  <si>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</si>
  <si>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</si>
  <si>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</si>
  <si>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</si>
  <si>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</si>
  <si>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</si>
  <si>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</si>
  <si>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</si>
  <si>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</si>
  <si>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</si>
  <si>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</si>
  <si>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</si>
  <si>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</si>
  <si>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</si>
  <si>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</si>
  <si>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</si>
  <si>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</si>
  <si>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</si>
  <si>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</si>
  <si>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</si>
  <si>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</si>
  <si>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</si>
  <si>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</si>
  <si>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</si>
  <si>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</si>
  <si>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</si>
  <si>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</si>
  <si>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</si>
  <si>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</si>
  <si>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</si>
  <si>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</si>
  <si>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</si>
  <si>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</si>
  <si>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</si>
  <si>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</si>
  <si>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</si>
  <si>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</si>
  <si>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</si>
  <si>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</si>
  <si>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</si>
  <si>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</si>
  <si>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</si>
  <si>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</si>
  <si>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</si>
  <si>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</si>
  <si>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</si>
  <si>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</si>
  <si>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</si>
  <si>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</si>
  <si>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</si>
  <si>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</si>
  <si>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</si>
  <si>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</si>
  <si>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</si>
  <si>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</si>
  <si>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</si>
  <si>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</si>
  <si>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</si>
  <si>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</si>
  <si>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</si>
  <si>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</si>
  <si>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</si>
  <si>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</si>
  <si>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</si>
  <si>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</si>
  <si>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</si>
  <si>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</si>
  <si>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</si>
  <si>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</si>
  <si>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</si>
  <si>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</si>
  <si>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</si>
  <si>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</si>
  <si>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</si>
  <si>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</si>
  <si>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</si>
  <si>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</si>
  <si>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</si>
  <si>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</si>
  <si>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</si>
  <si>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</si>
  <si>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</si>
  <si>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</si>
  <si>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</si>
  <si>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</si>
  <si>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</si>
  <si>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</si>
  <si>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</si>
  <si>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</si>
  <si>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</si>
  <si>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</si>
  <si>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</si>
  <si>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</si>
  <si>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</si>
  <si>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</si>
  <si>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</si>
  <si>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</si>
  <si>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</si>
  <si>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</si>
  <si>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</si>
  <si>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</si>
  <si>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</si>
  <si>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</si>
  <si>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</si>
  <si>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</si>
  <si>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</si>
  <si>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</si>
  <si>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</si>
  <si>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</si>
  <si>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</si>
  <si>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</si>
  <si>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</si>
  <si>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</si>
  <si>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</si>
  <si>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</si>
  <si>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</si>
  <si>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</si>
  <si>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</si>
  <si>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</si>
  <si>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</si>
  <si>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</si>
  <si>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</si>
  <si>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</si>
  <si>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</si>
  <si>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</si>
  <si>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</si>
  <si>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</si>
  <si>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</si>
  <si>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</si>
  <si>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</si>
  <si>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</si>
  <si>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</si>
  <si>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</si>
  <si>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</si>
  <si>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</si>
  <si>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</si>
  <si>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</si>
  <si>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</si>
  <si>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</si>
  <si>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</si>
  <si>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</si>
  <si>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</si>
  <si>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</si>
  <si>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</si>
  <si>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</si>
  <si>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</si>
  <si>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</si>
  <si>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</si>
  <si>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</si>
  <si>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</si>
  <si>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</si>
  <si>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</si>
  <si>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</si>
  <si>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</si>
  <si>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</si>
  <si>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</si>
  <si>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</si>
  <si>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</si>
  <si>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</si>
  <si>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</si>
  <si>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</si>
  <si>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</si>
  <si>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</si>
  <si>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</si>
  <si>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</si>
  <si>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</si>
  <si>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</si>
  <si>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</si>
  <si>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</si>
  <si>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</si>
  <si>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</si>
  <si>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</si>
  <si>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</si>
  <si>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</si>
  <si>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</si>
  <si>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</si>
  <si>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</si>
  <si>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</si>
  <si>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</si>
  <si>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</si>
  <si>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</si>
  <si>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</si>
  <si>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</si>
  <si>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</si>
  <si>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</si>
  <si>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</si>
  <si>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</si>
  <si>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</si>
  <si>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</si>
  <si>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</si>
  <si>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</si>
  <si>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</si>
  <si>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</si>
  <si>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</si>
  <si>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</si>
  <si>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</si>
  <si>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</si>
  <si>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</si>
  <si>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</si>
  <si>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</si>
  <si>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</si>
  <si>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</si>
  <si>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</si>
  <si>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</si>
  <si>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</si>
  <si>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</si>
  <si>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</si>
  <si>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</si>
  <si>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</si>
  <si>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</si>
  <si>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</si>
  <si>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</si>
  <si>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</si>
  <si>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</si>
  <si>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</si>
  <si>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</si>
  <si>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</si>
  <si>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</si>
  <si>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</si>
  <si>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</si>
  <si>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</si>
  <si>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</si>
  <si>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</si>
  <si>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</si>
  <si>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</si>
  <si>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</si>
  <si>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</si>
  <si>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</si>
  <si>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</si>
  <si>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</si>
  <si>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</si>
  <si>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</si>
  <si>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</si>
  <si>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</si>
  <si>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</si>
  <si>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</si>
  <si>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</si>
  <si>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</si>
  <si>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</si>
  <si>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</si>
  <si>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</si>
  <si>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</si>
  <si>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</si>
  <si>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</si>
  <si>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</si>
  <si>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</si>
  <si>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</si>
  <si>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</si>
  <si>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</si>
  <si>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</si>
  <si>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</si>
  <si>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</si>
  <si>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</si>
  <si>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</si>
  <si>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</si>
  <si>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</si>
  <si>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</si>
  <si>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</si>
  <si>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</si>
  <si>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</si>
  <si>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</si>
  <si>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</si>
  <si>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</si>
  <si>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</si>
  <si>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</si>
  <si>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</si>
  <si>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</si>
  <si>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</si>
  <si>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</si>
  <si>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</si>
  <si>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</si>
  <si>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</si>
  <si>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</si>
  <si>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</si>
  <si>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</si>
  <si>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</si>
  <si>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</si>
  <si>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</si>
  <si>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</si>
  <si>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</si>
  <si>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</si>
  <si>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</si>
  <si>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</si>
  <si>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</si>
  <si>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</si>
  <si>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</si>
  <si>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</si>
  <si>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</si>
  <si>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</si>
  <si>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</si>
  <si>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</si>
  <si>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</si>
  <si>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</si>
  <si>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</si>
  <si>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</si>
  <si>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</si>
  <si>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</si>
  <si>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</si>
  <si>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</si>
  <si>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</si>
  <si>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</si>
  <si>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</si>
  <si>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</si>
  <si>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</si>
  <si>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</si>
  <si>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</si>
  <si>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</si>
  <si>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</si>
  <si>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</si>
  <si>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</si>
  <si>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</si>
  <si>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</si>
  <si>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</si>
  <si>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</si>
  <si>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</si>
  <si>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</si>
  <si>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</si>
  <si>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</si>
  <si>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</si>
  <si>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</si>
  <si>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</si>
  <si>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</si>
  <si>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</si>
  <si>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</si>
  <si>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</si>
  <si>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</si>
  <si>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</si>
  <si>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</si>
  <si>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</si>
  <si>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</si>
  <si>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</si>
  <si>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</si>
  <si>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</si>
  <si>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</si>
  <si>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</si>
  <si>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</si>
  <si>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</si>
  <si>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</si>
  <si>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</si>
  <si>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</si>
  <si>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</si>
  <si>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</si>
  <si>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</si>
  <si>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</si>
  <si>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</si>
  <si>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</si>
  <si>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</si>
  <si>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</si>
  <si>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</si>
  <si>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</si>
  <si>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</si>
  <si>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</si>
  <si>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</si>
  <si>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</si>
  <si>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</si>
  <si>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</si>
  <si>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</si>
  <si>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</si>
  <si>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</si>
  <si>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</si>
  <si>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</si>
  <si>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</si>
  <si>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</si>
  <si>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</si>
  <si>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</si>
  <si>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</si>
  <si>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</si>
  <si>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</si>
  <si>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</si>
  <si>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</si>
  <si>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</si>
  <si>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</si>
  <si>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</si>
  <si>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</si>
  <si>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</si>
  <si>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</si>
  <si>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</si>
  <si>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</si>
  <si>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</si>
  <si>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</si>
  <si>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</si>
  <si>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</si>
  <si>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</si>
  <si>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</si>
  <si>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</si>
  <si>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</si>
  <si>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</si>
  <si>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</si>
  <si>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</si>
  <si>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</si>
  <si>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</si>
  <si>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</si>
  <si>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</si>
  <si>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</si>
  <si>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</si>
  <si>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</si>
  <si>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</si>
  <si>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</si>
  <si>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</si>
  <si>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</si>
  <si>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</si>
  <si>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</si>
  <si>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</si>
  <si>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</si>
  <si>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</si>
  <si>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</si>
  <si>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</si>
  <si>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</si>
  <si>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</si>
  <si>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</si>
  <si>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</si>
  <si>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</si>
  <si>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</si>
  <si>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</si>
  <si>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</si>
  <si>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</si>
  <si>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</si>
  <si>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</si>
  <si>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</si>
  <si>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</si>
  <si>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</si>
  <si>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</si>
  <si>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</si>
  <si>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</si>
  <si>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</si>
  <si>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</si>
  <si>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</si>
  <si>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</si>
  <si>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</si>
  <si>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</si>
  <si>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</si>
  <si>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</si>
  <si>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</si>
  <si>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</si>
  <si>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</si>
  <si>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</si>
  <si>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</si>
  <si>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</si>
  <si>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</si>
  <si>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</si>
  <si>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</si>
  <si>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</si>
  <si>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</si>
  <si>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</si>
  <si>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</si>
  <si>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</si>
  <si>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</si>
  <si>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</si>
  <si>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</si>
  <si>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</si>
  <si>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</si>
  <si>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</si>
  <si>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</si>
  <si>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</si>
  <si>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</si>
  <si>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</si>
  <si>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</si>
  <si>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</si>
  <si>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</si>
  <si>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</si>
  <si>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</si>
  <si>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</si>
  <si>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</si>
  <si>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</si>
  <si>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</si>
  <si>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</si>
  <si>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</si>
  <si>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</si>
  <si>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</si>
  <si>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</si>
  <si>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</si>
  <si>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</si>
  <si>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</si>
  <si>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</si>
  <si>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</si>
  <si>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</si>
  <si>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</si>
  <si>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</si>
  <si>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</si>
  <si>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</si>
  <si>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</si>
  <si>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</si>
  <si>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</si>
  <si>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</si>
  <si>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</si>
  <si>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</si>
  <si>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</si>
  <si>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</si>
  <si>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</si>
  <si>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</si>
  <si>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</si>
  <si>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</si>
  <si>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</si>
  <si>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</si>
  <si>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</si>
  <si>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</si>
  <si>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</si>
  <si>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</si>
  <si>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</si>
  <si>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</si>
  <si>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</si>
  <si>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</si>
  <si>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</si>
  <si>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</si>
  <si>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</si>
  <si>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</si>
  <si>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</si>
  <si>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</si>
  <si>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</si>
  <si>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</si>
  <si>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</si>
  <si>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</si>
  <si>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</si>
  <si>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</si>
  <si>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</si>
  <si>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</si>
  <si>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</si>
  <si>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</si>
  <si>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</si>
  <si>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</si>
  <si>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</si>
  <si>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</si>
  <si>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</si>
  <si>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</si>
  <si>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</si>
  <si>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</si>
  <si>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</si>
  <si>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</si>
  <si>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</si>
  <si>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</si>
  <si>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</si>
  <si>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</si>
  <si>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</si>
  <si>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</si>
  <si>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</si>
  <si>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</si>
  <si>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</si>
  <si>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</si>
  <si>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</si>
  <si>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</si>
  <si>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</si>
  <si>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</si>
  <si>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</si>
  <si>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</si>
  <si>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</si>
  <si>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</si>
  <si>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</si>
  <si>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</si>
  <si>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</si>
  <si>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</si>
  <si>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</si>
  <si>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</si>
  <si>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</si>
  <si>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</si>
  <si>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</si>
  <si>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</si>
  <si>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</si>
  <si>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</si>
  <si>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</si>
  <si>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</si>
  <si>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</si>
  <si>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</si>
  <si>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</si>
  <si>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</si>
  <si>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</si>
  <si>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</si>
  <si>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</si>
  <si>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</si>
  <si>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</si>
  <si>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</si>
  <si>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</si>
  <si>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</si>
  <si>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</si>
  <si>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</si>
  <si>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</si>
  <si>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</si>
  <si>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</si>
  <si>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</si>
  <si>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</si>
  <si>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</si>
  <si>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</si>
  <si>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</si>
  <si>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</si>
  <si>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</si>
  <si>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</si>
  <si>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</si>
  <si>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</si>
  <si>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</si>
  <si>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</si>
  <si>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</si>
  <si>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</si>
  <si>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</si>
  <si>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</si>
  <si>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</si>
  <si>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</si>
  <si>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</si>
  <si>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</si>
  <si>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</si>
  <si>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</si>
  <si>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</si>
  <si>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</si>
  <si>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</si>
  <si>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</si>
  <si>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</si>
  <si>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</si>
  <si>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</si>
  <si>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</si>
  <si>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</si>
  <si>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</si>
  <si>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</si>
  <si>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</si>
  <si>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</si>
  <si>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</si>
  <si>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</si>
  <si>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</si>
  <si>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</si>
  <si>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</si>
  <si>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</si>
  <si>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</si>
  <si>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</si>
  <si>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</si>
  <si>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</si>
  <si>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</si>
  <si>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</si>
  <si>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</si>
  <si>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</si>
  <si>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</si>
  <si>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</si>
  <si>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</si>
  <si>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</si>
  <si>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</si>
  <si>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</si>
  <si>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</si>
  <si>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</si>
  <si>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</si>
  <si>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</si>
  <si>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</si>
  <si>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</si>
  <si>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</si>
  <si>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</si>
  <si>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</si>
  <si>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</si>
  <si>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</si>
  <si>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</si>
  <si>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</si>
  <si>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</si>
  <si>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</si>
  <si>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</si>
  <si>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</si>
  <si>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</si>
  <si>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</si>
  <si>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</si>
  <si>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</si>
  <si>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</si>
  <si>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</si>
  <si>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</si>
  <si>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</si>
  <si>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</si>
  <si>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</si>
  <si>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</si>
  <si>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</si>
  <si>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</si>
  <si>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</si>
  <si>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</si>
  <si>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</si>
  <si>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</si>
  <si>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</si>
  <si>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</si>
  <si>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</si>
  <si>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</si>
  <si>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</si>
  <si>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</si>
  <si>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</si>
  <si>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</si>
  <si>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</si>
  <si>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</si>
  <si>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</si>
  <si>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</si>
  <si>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</si>
  <si>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</si>
  <si>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</si>
  <si>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</si>
  <si>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</si>
  <si>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</si>
  <si>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</si>
  <si>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</si>
  <si>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</si>
  <si>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</si>
  <si>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</si>
  <si>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</si>
  <si>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</si>
  <si>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</si>
  <si>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</si>
  <si>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</si>
  <si>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</si>
  <si>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</si>
  <si>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</si>
  <si>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</si>
  <si>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</si>
  <si>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</si>
  <si>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</si>
  <si>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</si>
  <si>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</si>
  <si>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</si>
  <si>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</si>
  <si>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</si>
  <si>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</si>
  <si>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</si>
  <si>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</si>
  <si>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</si>
  <si>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</si>
  <si>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</si>
  <si>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</si>
  <si>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</si>
  <si>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</si>
  <si>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</si>
  <si>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</si>
  <si>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</si>
  <si>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</si>
  <si>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</si>
  <si>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</si>
  <si>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</si>
  <si>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</si>
  <si>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</si>
  <si>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</si>
  <si>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</si>
  <si>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</si>
  <si>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</si>
  <si>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</si>
  <si>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</si>
  <si>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</si>
  <si>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</si>
  <si>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</si>
  <si>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</si>
  <si>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</si>
  <si>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</si>
  <si>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</si>
  <si>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</si>
  <si>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</si>
  <si>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</si>
  <si>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</si>
  <si>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</si>
  <si>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</si>
  <si>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</si>
  <si>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</si>
  <si>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</si>
  <si>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</si>
  <si>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</si>
  <si>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</si>
  <si>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</si>
  <si>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</si>
  <si>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</si>
  <si>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</si>
  <si>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</si>
  <si>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</si>
  <si>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</si>
  <si>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</si>
  <si>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</si>
  <si>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</si>
  <si>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</si>
  <si>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</si>
  <si>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</si>
  <si>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</si>
  <si>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</si>
  <si>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</si>
  <si>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</si>
  <si>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</si>
  <si>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</si>
  <si>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</si>
  <si>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</si>
  <si>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</si>
  <si>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</si>
  <si>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</si>
  <si>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</si>
  <si>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</si>
  <si>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</si>
  <si>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</si>
  <si>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</si>
  <si>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</si>
  <si>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</si>
  <si>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</si>
  <si>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</si>
  <si>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</si>
  <si>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</si>
  <si>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</si>
  <si>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</si>
  <si>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</si>
  <si>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</si>
  <si>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</si>
  <si>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</si>
  <si>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</si>
  <si>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</si>
  <si>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</si>
  <si>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</si>
  <si>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</si>
  <si>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</si>
  <si>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</si>
  <si>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</si>
  <si>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</si>
  <si>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</si>
  <si>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</si>
  <si>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</si>
  <si>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</si>
  <si>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</si>
  <si>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</si>
  <si>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</si>
  <si>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</si>
  <si>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</si>
  <si>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</si>
  <si>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</si>
  <si>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</si>
  <si>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</si>
  <si>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</si>
  <si>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</si>
  <si>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</si>
  <si>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</si>
  <si>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</si>
  <si>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</si>
  <si>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</si>
  <si>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</si>
  <si>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</si>
  <si>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</si>
  <si>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</si>
  <si>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</si>
  <si>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</si>
  <si>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</si>
  <si>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</si>
  <si>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</si>
  <si>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</si>
  <si>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</si>
  <si>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</si>
  <si>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</si>
  <si>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</si>
  <si>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</si>
  <si>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</si>
  <si>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</si>
  <si>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</si>
  <si>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</si>
  <si>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</si>
  <si>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</si>
  <si>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</si>
  <si>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</si>
  <si>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</si>
  <si>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</si>
  <si>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</si>
  <si>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</si>
  <si>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</si>
  <si>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</si>
  <si>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</si>
  <si>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</si>
  <si>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</si>
  <si>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</si>
  <si>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</si>
  <si>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</si>
  <si>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</si>
  <si>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</si>
  <si>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</si>
  <si>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</si>
  <si>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</si>
  <si>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</si>
  <si>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</si>
  <si>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</si>
  <si>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</si>
  <si>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</si>
  <si>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</si>
  <si>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</si>
  <si>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</si>
  <si>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</si>
  <si>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</si>
  <si>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</si>
  <si>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</si>
  <si>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</si>
  <si>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</si>
  <si>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</si>
  <si>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</si>
  <si>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</si>
  <si>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</si>
  <si>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</si>
  <si>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</si>
  <si>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</si>
  <si>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</si>
  <si>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</si>
  <si>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</si>
  <si>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</si>
  <si>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</si>
  <si>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</si>
  <si>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</si>
  <si>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</si>
  <si>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</si>
  <si>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</si>
  <si>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</si>
  <si>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</si>
  <si>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</si>
  <si>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</si>
  <si>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</si>
  <si>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</si>
  <si>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</si>
  <si>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</si>
  <si>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</si>
  <si>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</si>
  <si>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</si>
  <si>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</si>
  <si>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</si>
  <si>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</si>
  <si>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</si>
  <si>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</si>
  <si>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</si>
  <si>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</si>
  <si>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</si>
  <si>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</si>
  <si>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</si>
  <si>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</si>
  <si>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</si>
  <si>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</si>
  <si>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</si>
  <si>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</si>
  <si>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</si>
  <si>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</si>
  <si>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</si>
  <si>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</si>
  <si>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</si>
  <si>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</si>
  <si>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</si>
  <si>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</si>
  <si>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</si>
  <si>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</si>
  <si>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</si>
  <si>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</si>
  <si>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</si>
  <si>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</si>
  <si>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</si>
  <si>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</si>
  <si>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</si>
  <si>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</si>
  <si>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</si>
  <si>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</si>
  <si>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</si>
  <si>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</si>
  <si>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</si>
  <si>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</si>
  <si>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</si>
  <si>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</si>
  <si>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</si>
  <si>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</si>
  <si>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</si>
  <si>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</si>
  <si>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</si>
  <si>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</si>
  <si>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</si>
  <si>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</si>
  <si>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</si>
  <si>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</si>
  <si>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</si>
  <si>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</si>
  <si>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</si>
  <si>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</si>
  <si>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</si>
  <si>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</si>
  <si>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</si>
  <si>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</si>
  <si>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</si>
  <si>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</si>
  <si>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</si>
  <si>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</si>
  <si>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</si>
  <si>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</si>
  <si>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</si>
  <si>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</si>
  <si>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</si>
  <si>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</si>
  <si>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</si>
  <si>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</si>
  <si>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</si>
  <si>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</si>
  <si>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</si>
  <si>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</si>
  <si>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</si>
  <si>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</si>
  <si>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</si>
  <si>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</si>
  <si>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</si>
  <si>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</si>
  <si>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</si>
  <si>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</si>
  <si>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</si>
  <si>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</si>
  <si>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</si>
  <si>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</si>
  <si>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</si>
  <si>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</si>
  <si>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</si>
  <si>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</si>
  <si>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</si>
  <si>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</si>
  <si>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</si>
  <si>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</si>
  <si>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</si>
  <si>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</si>
  <si>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</si>
  <si>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</si>
  <si>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</si>
  <si>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</si>
  <si>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</si>
  <si>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</si>
  <si>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</si>
  <si>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</si>
  <si>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</si>
  <si>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</si>
  <si>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</si>
  <si>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</si>
  <si>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</si>
  <si>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</si>
  <si>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</si>
  <si>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</si>
  <si>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</si>
  <si>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</si>
  <si>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</si>
  <si>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</si>
  <si>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</si>
  <si>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</si>
  <si>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</si>
  <si>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</si>
  <si>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</si>
  <si>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</si>
  <si>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</si>
  <si>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</si>
  <si>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</si>
  <si>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</si>
  <si>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</si>
  <si>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</si>
  <si>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</si>
  <si>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</si>
  <si>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</si>
  <si>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</si>
  <si>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</si>
  <si>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</si>
  <si>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</si>
  <si>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</si>
  <si>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</si>
  <si>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</si>
  <si>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</si>
  <si>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</si>
  <si>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</si>
  <si>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</si>
  <si>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</si>
  <si>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</si>
  <si>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</si>
  <si>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</si>
  <si>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</si>
  <si>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</si>
  <si>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</si>
  <si>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</si>
  <si>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</si>
  <si>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</si>
  <si>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</si>
  <si>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</si>
  <si>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</si>
  <si>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</si>
  <si>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</si>
  <si>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</si>
  <si>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</si>
  <si>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</si>
  <si>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</si>
  <si>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</si>
  <si>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</si>
  <si>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</si>
  <si>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</si>
  <si>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</si>
  <si>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</si>
  <si>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</si>
  <si>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</si>
  <si>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</si>
  <si>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</si>
  <si>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</si>
  <si>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</si>
  <si>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</si>
  <si>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</si>
  <si>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</si>
  <si>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</si>
  <si>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</si>
  <si>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</si>
  <si>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</si>
  <si>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</si>
  <si>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</si>
  <si>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</si>
  <si>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</si>
  <si>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</si>
  <si>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</si>
  <si>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</si>
  <si>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</si>
  <si>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</si>
  <si>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</si>
  <si>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</si>
  <si>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</si>
  <si>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</si>
  <si>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</si>
  <si>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</si>
  <si>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</si>
  <si>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</si>
  <si>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</si>
  <si>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</si>
  <si>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</si>
  <si>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</si>
  <si>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</si>
  <si>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</si>
  <si>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</si>
  <si>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</si>
  <si>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</si>
  <si>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</si>
  <si>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</si>
  <si>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</si>
  <si>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</si>
  <si>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</si>
  <si>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</si>
  <si>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</si>
  <si>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</si>
  <si>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</si>
  <si>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</si>
  <si>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</si>
  <si>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</si>
  <si>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</si>
  <si>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</si>
  <si>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</si>
  <si>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</si>
  <si>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</si>
  <si>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</si>
  <si>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</si>
  <si>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</si>
  <si>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</si>
  <si>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</si>
  <si>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</si>
  <si>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</si>
  <si>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</si>
  <si>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</si>
  <si>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</si>
  <si>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</si>
  <si>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</si>
  <si>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</si>
  <si>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</si>
  <si>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</si>
  <si>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</si>
  <si>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</si>
  <si>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</si>
  <si>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</si>
  <si>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</si>
  <si>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</si>
  <si>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</si>
  <si>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</si>
  <si>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</si>
  <si>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</si>
  <si>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</si>
  <si>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</si>
  <si>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</si>
  <si>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</si>
  <si>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</si>
  <si>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</si>
  <si>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</si>
  <si>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</si>
  <si>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</si>
  <si>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</si>
  <si>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</si>
  <si>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</si>
  <si>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</si>
  <si>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</si>
  <si>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</si>
  <si>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</si>
  <si>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</si>
  <si>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</si>
  <si>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</si>
  <si>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</si>
  <si>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</si>
  <si>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</si>
  <si>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</si>
  <si>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</si>
  <si>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</si>
  <si>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</si>
  <si>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</si>
  <si>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</si>
  <si>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</si>
  <si>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</si>
  <si>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</si>
  <si>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</si>
  <si>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</si>
  <si>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</si>
  <si>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</si>
  <si>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</si>
  <si>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</si>
  <si>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</si>
  <si>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</si>
  <si>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</si>
  <si>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</si>
  <si>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</si>
  <si>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</si>
  <si>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</si>
  <si>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</si>
  <si>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</si>
  <si>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</si>
  <si>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</si>
  <si>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</si>
  <si>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</si>
  <si>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</si>
  <si>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</si>
  <si>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</si>
  <si>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</si>
  <si>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</si>
  <si>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</si>
  <si>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</si>
  <si>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</si>
  <si>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</si>
  <si>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</si>
  <si>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</si>
  <si>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</si>
  <si>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</si>
  <si>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</si>
  <si>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</si>
  <si>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</si>
  <si>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</si>
  <si>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</si>
  <si>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</si>
  <si>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</si>
  <si>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</si>
  <si>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</si>
  <si>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</si>
  <si>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</si>
  <si>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</si>
  <si>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</si>
  <si>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</si>
  <si>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</si>
  <si>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</si>
  <si>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</si>
  <si>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</si>
  <si>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</si>
  <si>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</si>
  <si>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</si>
  <si>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</si>
  <si>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</si>
  <si>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</si>
  <si>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</si>
  <si>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</si>
  <si>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</si>
  <si>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</si>
  <si>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</si>
  <si>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</si>
  <si>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</si>
  <si>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</si>
  <si>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</si>
  <si>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</si>
  <si>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</si>
  <si>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</si>
  <si>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</si>
  <si>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</si>
  <si>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</si>
  <si>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</si>
  <si>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</si>
  <si>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</si>
  <si>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</si>
  <si>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</si>
  <si>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</si>
  <si>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</si>
  <si>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</si>
  <si>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</si>
  <si>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</si>
  <si>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</si>
  <si>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</si>
  <si>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</si>
  <si>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</si>
  <si>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</si>
  <si>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</si>
  <si>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</si>
  <si>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</si>
  <si>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</si>
  <si>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</si>
  <si>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</si>
  <si>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</si>
  <si>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</si>
  <si>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</si>
  <si>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</si>
  <si>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</si>
  <si>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</si>
  <si>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</si>
  <si>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</si>
  <si>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</si>
  <si>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</si>
  <si>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</si>
  <si>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</si>
  <si>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</si>
  <si>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</si>
  <si>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</si>
  <si>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</si>
  <si>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</si>
  <si>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</si>
  <si>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</si>
  <si>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</si>
  <si>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</si>
  <si>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</si>
  <si>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</si>
  <si>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</si>
  <si>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</si>
  <si>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</si>
  <si>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</si>
  <si>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</si>
  <si>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</si>
  <si>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</si>
  <si>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</si>
  <si>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</si>
  <si>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</si>
  <si>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</si>
  <si>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</si>
  <si>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</si>
  <si>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</si>
  <si>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</si>
  <si>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</si>
  <si>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</si>
  <si>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</si>
  <si>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</si>
  <si>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</si>
  <si>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</si>
  <si>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</si>
  <si>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</si>
  <si>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</si>
  <si>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</si>
  <si>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</si>
  <si>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</si>
  <si>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</si>
  <si>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</si>
  <si>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</si>
  <si>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</si>
  <si>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</si>
  <si>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</si>
  <si>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</si>
  <si>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</si>
  <si>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</si>
  <si>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</si>
  <si>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</si>
  <si>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</si>
  <si>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</si>
  <si>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</si>
  <si>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</si>
  <si>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</si>
  <si>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</si>
  <si>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</si>
  <si>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</si>
  <si>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</si>
  <si>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</si>
  <si>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</si>
  <si>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</si>
  <si>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</si>
  <si>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</si>
  <si>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</si>
  <si>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</si>
  <si>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</si>
  <si>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</si>
  <si>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</si>
  <si>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</si>
  <si>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</si>
  <si>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</si>
  <si>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</si>
  <si>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</si>
  <si>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</si>
  <si>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</si>
  <si>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</si>
  <si>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</si>
  <si>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</si>
  <si>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</si>
  <si>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</si>
  <si>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</si>
  <si>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</si>
  <si>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</si>
  <si>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</si>
  <si>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</si>
  <si>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</si>
  <si>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</si>
  <si>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</si>
  <si>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</si>
  <si>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</si>
  <si>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</si>
  <si>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</si>
  <si>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</si>
  <si>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</si>
  <si>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</si>
  <si>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</si>
  <si>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</si>
  <si>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</si>
  <si>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</si>
  <si>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</si>
  <si>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</si>
  <si>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</si>
  <si>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</si>
  <si>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</si>
  <si>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</si>
  <si>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</si>
  <si>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</si>
  <si>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</si>
  <si>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</si>
  <si>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</si>
  <si>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</si>
  <si>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</si>
  <si>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</si>
  <si>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</si>
  <si>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</si>
  <si>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</si>
  <si>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</si>
  <si>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</si>
  <si>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</si>
  <si>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</si>
  <si>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</si>
  <si>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</si>
  <si>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</si>
  <si>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</si>
  <si>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</si>
  <si>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</si>
  <si>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</si>
  <si>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</si>
  <si>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</si>
  <si>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</si>
  <si>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</si>
  <si>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</si>
  <si>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</si>
  <si>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</si>
  <si>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</si>
  <si>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</si>
  <si>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</si>
  <si>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</si>
  <si>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</si>
  <si>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</si>
  <si>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</si>
  <si>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</si>
  <si>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</si>
  <si>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</si>
  <si>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</si>
  <si>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</si>
  <si>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</si>
  <si>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</si>
  <si>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</si>
  <si>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</si>
  <si>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</si>
  <si>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</si>
  <si>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</si>
  <si>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</si>
  <si>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</si>
  <si>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</si>
  <si>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</si>
  <si>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</si>
  <si>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</si>
  <si>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</si>
  <si>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</si>
  <si>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</si>
  <si>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</si>
  <si>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</si>
  <si>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</si>
  <si>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</si>
  <si>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</si>
  <si>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</si>
  <si>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</si>
  <si>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</si>
  <si>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</si>
  <si>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</si>
  <si>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</si>
  <si>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</si>
  <si>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</si>
  <si>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</si>
  <si>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</si>
  <si>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</si>
  <si>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</si>
  <si>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</si>
  <si>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</si>
  <si>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</si>
  <si>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</si>
  <si>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</si>
  <si>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</si>
  <si>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</si>
  <si>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</si>
  <si>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</si>
  <si>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</si>
  <si>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</si>
  <si>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</si>
  <si>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</si>
  <si>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</si>
  <si>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</si>
  <si>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</si>
  <si>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</si>
  <si>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</si>
  <si>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</si>
  <si>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</si>
  <si>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</si>
  <si>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</si>
  <si>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</si>
  <si>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</si>
  <si>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</si>
  <si>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</si>
  <si>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</si>
  <si>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</si>
  <si>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</si>
  <si>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</si>
  <si>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</si>
  <si>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</si>
  <si>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</si>
  <si>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</si>
  <si>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</si>
  <si>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</si>
  <si>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</si>
  <si>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</si>
  <si>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</si>
  <si>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</si>
  <si>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</si>
  <si>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</si>
  <si>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</si>
  <si>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</si>
  <si>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</si>
  <si>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</si>
  <si>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</si>
  <si>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</si>
  <si>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</si>
  <si>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</si>
  <si>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</si>
  <si>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</si>
  <si>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</si>
  <si>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</si>
  <si>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</si>
  <si>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</si>
  <si>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</si>
  <si>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</si>
  <si>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</si>
  <si>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</si>
  <si>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</si>
  <si>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</si>
  <si>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</si>
  <si>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</si>
  <si>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</si>
  <si>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</si>
  <si>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</si>
  <si>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</si>
  <si>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</si>
  <si>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</si>
  <si>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</si>
  <si>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</si>
  <si>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</si>
  <si>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</si>
  <si>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</si>
  <si>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</si>
  <si>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</si>
  <si>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</si>
  <si>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</si>
  <si>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</si>
  <si>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</si>
  <si>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</si>
  <si>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</si>
  <si>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</si>
  <si>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</si>
  <si>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</si>
  <si>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</si>
  <si>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</si>
  <si>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</si>
  <si>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</si>
  <si>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</si>
  <si>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</si>
  <si>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</si>
  <si>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</si>
  <si>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</si>
  <si>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</si>
  <si>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</si>
  <si>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</si>
  <si>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</si>
  <si>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</si>
  <si>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</si>
  <si>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</si>
  <si>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</si>
  <si>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</si>
  <si>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</si>
  <si>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</si>
  <si>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</si>
  <si>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</si>
  <si>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</si>
  <si>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</si>
  <si>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</si>
  <si>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</si>
  <si>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</si>
  <si>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</si>
  <si>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</si>
  <si>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</si>
  <si>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</si>
  <si>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</si>
  <si>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</si>
  <si>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</si>
  <si>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</si>
  <si>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</si>
  <si>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</si>
  <si>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</si>
  <si>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</si>
  <si>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</si>
  <si>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</si>
  <si>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</si>
  <si>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</si>
  <si>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</si>
  <si>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</si>
  <si>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</si>
  <si>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</si>
  <si>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</si>
  <si>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</si>
  <si>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</si>
  <si>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</si>
  <si>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</si>
  <si>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</si>
  <si>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</si>
  <si>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</si>
  <si>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</si>
  <si>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</si>
  <si>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</si>
  <si>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</si>
  <si>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</si>
  <si>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</si>
  <si>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</si>
  <si>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</si>
  <si>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</si>
  <si>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</si>
  <si>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</si>
  <si>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</si>
  <si>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</si>
  <si>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</si>
  <si>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</si>
  <si>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</si>
  <si>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</si>
  <si>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</si>
  <si>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</si>
  <si>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</si>
  <si>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</si>
  <si>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</si>
  <si>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</si>
  <si>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</si>
  <si>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</si>
  <si>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</si>
  <si>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</si>
  <si>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</si>
  <si>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</si>
  <si>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</si>
  <si>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</si>
  <si>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</si>
  <si>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</si>
  <si>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</si>
  <si>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</si>
  <si>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</si>
  <si>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</si>
  <si>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</si>
  <si>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</si>
  <si>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</si>
  <si>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</si>
  <si>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</si>
  <si>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</si>
  <si>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</si>
  <si>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</si>
  <si>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</si>
  <si>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</si>
  <si>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</si>
  <si>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</si>
  <si>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</si>
  <si>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</si>
  <si>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</si>
  <si>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</si>
  <si>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</si>
  <si>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</si>
  <si>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</si>
  <si>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</si>
  <si>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</si>
  <si>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</si>
  <si>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</si>
  <si>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</si>
  <si>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</si>
  <si>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</si>
  <si>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</si>
  <si>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</si>
  <si>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</si>
  <si>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</si>
  <si>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</si>
  <si>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</si>
  <si>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</si>
  <si>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</si>
  <si>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</si>
  <si>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</si>
  <si>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</si>
  <si>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</si>
  <si>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</si>
  <si>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</si>
  <si>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</si>
  <si>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</si>
  <si>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</si>
  <si>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</si>
  <si>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</si>
  <si>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</si>
  <si>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</si>
  <si>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</si>
  <si>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</si>
  <si>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</si>
  <si>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</si>
  <si>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</si>
  <si>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</si>
  <si>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</si>
  <si>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</si>
  <si>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</si>
  <si>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</si>
  <si>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</si>
  <si>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</si>
  <si>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</si>
  <si>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</si>
  <si>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</si>
  <si>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</si>
  <si>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</si>
  <si>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</si>
  <si>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</si>
  <si>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</si>
  <si>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</si>
  <si>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</si>
  <si>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</si>
  <si>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</si>
  <si>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</si>
  <si>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</si>
  <si>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</si>
  <si>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</si>
  <si>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</si>
  <si>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</si>
  <si>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</si>
  <si>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</si>
  <si>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</si>
  <si>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</si>
  <si>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</si>
  <si>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</si>
  <si>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</si>
  <si>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</si>
  <si>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</si>
  <si>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</si>
  <si>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</si>
  <si>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</si>
  <si>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</si>
  <si>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</si>
  <si>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</si>
  <si>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</si>
  <si>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</si>
  <si>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</si>
  <si>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</si>
  <si>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</si>
  <si>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</si>
  <si>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</si>
  <si>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</si>
  <si>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</si>
  <si>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</si>
  <si>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</si>
  <si>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</si>
  <si>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</si>
  <si>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</si>
  <si>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</si>
  <si>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</si>
  <si>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</si>
  <si>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</si>
  <si>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</si>
  <si>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</si>
  <si>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</si>
  <si>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</si>
  <si>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</si>
  <si>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</si>
  <si>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</si>
  <si>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</si>
  <si>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</si>
  <si>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</si>
  <si>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</si>
  <si>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</si>
  <si>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</si>
  <si>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</si>
  <si>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</si>
  <si>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</si>
  <si>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</si>
  <si>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</si>
  <si>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</si>
  <si>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</si>
  <si>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</si>
  <si>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</si>
  <si>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</si>
  <si>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</si>
  <si>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</si>
  <si>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</si>
  <si>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</si>
  <si>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</si>
  <si>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</si>
  <si>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</si>
  <si>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</si>
  <si>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</si>
  <si>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</si>
  <si>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</si>
  <si>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</si>
  <si>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</si>
  <si>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</si>
  <si>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</si>
  <si>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</si>
  <si>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</si>
  <si>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</si>
  <si>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</si>
  <si>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</si>
  <si>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</si>
  <si>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</si>
  <si>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</si>
  <si>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</si>
  <si>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</si>
  <si>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</si>
  <si>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</si>
  <si>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</si>
  <si>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</si>
  <si>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</si>
  <si>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</si>
  <si>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</si>
  <si>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</si>
  <si>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</si>
  <si>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</si>
  <si>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</si>
  <si>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</si>
  <si>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</si>
  <si>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</si>
  <si>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</si>
  <si>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</si>
  <si>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</si>
  <si>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</si>
  <si>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</si>
  <si>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</si>
  <si>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</si>
  <si>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</si>
  <si>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</si>
  <si>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</si>
  <si>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</si>
  <si>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</si>
  <si>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</si>
  <si>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</si>
  <si>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</si>
  <si>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</si>
  <si>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</si>
  <si>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</si>
  <si>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</si>
  <si>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</si>
  <si>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</si>
  <si>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</si>
  <si>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</si>
  <si>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</si>
  <si>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</si>
  <si>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</si>
  <si>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</si>
  <si>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</si>
  <si>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</si>
  <si>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</si>
  <si>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</si>
  <si>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</si>
  <si>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</si>
  <si>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</si>
  <si>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</si>
  <si>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</si>
  <si>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</si>
  <si>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</si>
  <si>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</si>
  <si>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</si>
  <si>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</si>
  <si>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</si>
  <si>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</si>
  <si>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</si>
  <si>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</si>
  <si>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</si>
  <si>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</si>
  <si>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</si>
  <si>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</si>
  <si>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</si>
  <si>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</si>
  <si>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</si>
  <si>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</si>
  <si>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</si>
  <si>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</si>
  <si>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</si>
  <si>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</si>
  <si>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</si>
  <si>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</si>
  <si>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</si>
  <si>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</si>
  <si>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</si>
  <si>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</si>
  <si>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</si>
  <si>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</si>
  <si>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</si>
  <si>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</si>
  <si>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</si>
  <si>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</si>
  <si>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</si>
  <si>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</si>
  <si>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</si>
  <si>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</si>
  <si>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</si>
  <si>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</si>
  <si>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</si>
  <si>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</si>
  <si>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</si>
  <si>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</si>
  <si>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</si>
  <si>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</si>
  <si>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</si>
  <si>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</si>
  <si>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</si>
  <si>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</si>
  <si>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</si>
  <si>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</si>
  <si>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</si>
  <si>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</si>
  <si>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</si>
  <si>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</si>
  <si>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</si>
  <si>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</si>
  <si>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</si>
  <si>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</si>
  <si>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</si>
  <si>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</si>
  <si>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</si>
  <si>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</si>
  <si>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</si>
  <si>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</si>
  <si>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</si>
  <si>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</si>
  <si>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</si>
  <si>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</si>
  <si>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</si>
  <si>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</si>
  <si>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</si>
  <si>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</si>
  <si>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</si>
  <si>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</si>
  <si>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</si>
  <si>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</si>
  <si>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</si>
  <si>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</si>
  <si>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</si>
  <si>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</si>
  <si>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</si>
  <si>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</si>
  <si>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</si>
  <si>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</si>
  <si>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</si>
  <si>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</si>
  <si>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</si>
  <si>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</si>
  <si>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</si>
  <si>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</si>
  <si>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</si>
  <si>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</si>
  <si>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</si>
  <si>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</si>
  <si>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</si>
  <si>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</si>
  <si>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</si>
  <si>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</si>
  <si>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</si>
  <si>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</si>
  <si>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</si>
  <si>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</si>
  <si>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</si>
  <si>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</si>
  <si>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</si>
  <si>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</si>
  <si>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</si>
  <si>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</si>
  <si>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</si>
  <si>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</si>
  <si>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</si>
  <si>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</si>
  <si>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</si>
  <si>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</si>
  <si>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</si>
  <si>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</si>
  <si>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</si>
  <si>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</si>
  <si>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</si>
  <si>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</si>
  <si>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</si>
  <si>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</si>
  <si>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</si>
  <si>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</si>
  <si>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</si>
  <si>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</si>
  <si>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</si>
  <si>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</si>
  <si>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</si>
  <si>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</si>
  <si>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</si>
  <si>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</si>
  <si>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</si>
  <si>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</si>
  <si>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</si>
  <si>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</si>
  <si>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</si>
  <si>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</si>
  <si>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</si>
  <si>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</si>
  <si>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</si>
  <si>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</si>
  <si>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</si>
  <si>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</si>
  <si>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</si>
  <si>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</si>
  <si>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</si>
  <si>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</si>
  <si>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</si>
  <si>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</si>
  <si>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</si>
  <si>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</si>
  <si>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</si>
  <si>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</si>
  <si>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</si>
  <si>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</si>
  <si>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</si>
  <si>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</si>
  <si>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</si>
  <si>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</si>
  <si>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</si>
  <si>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</si>
  <si>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</si>
  <si>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</si>
  <si>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</si>
  <si>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</si>
  <si>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</si>
  <si>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</si>
  <si>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</si>
  <si>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</si>
  <si>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</si>
  <si>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</si>
  <si>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</si>
  <si>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</si>
  <si>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</si>
  <si>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</si>
  <si>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</si>
  <si>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</si>
  <si>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</si>
  <si>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</si>
  <si>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</si>
  <si>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</si>
  <si>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</si>
  <si>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</si>
  <si>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</si>
  <si>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</si>
  <si>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</si>
  <si>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</si>
  <si>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</si>
  <si>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</si>
  <si>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</si>
  <si>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</si>
  <si>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</si>
  <si>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</si>
  <si>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</si>
  <si>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</si>
  <si>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</si>
  <si>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</si>
  <si>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</si>
  <si>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</si>
  <si>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</si>
  <si>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</si>
  <si>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</si>
  <si>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</si>
  <si>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</si>
  <si>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</si>
  <si>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</si>
  <si>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</si>
  <si>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</si>
  <si>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</si>
  <si>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</si>
  <si>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</si>
  <si>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</si>
  <si>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</si>
  <si>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</si>
  <si>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</si>
  <si>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</si>
  <si>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</si>
  <si>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</si>
  <si>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</si>
  <si>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</si>
  <si>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</si>
  <si>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</si>
  <si>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</si>
  <si>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</si>
  <si>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</si>
  <si>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</si>
  <si>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</si>
  <si>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</si>
  <si>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</si>
  <si>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</si>
  <si>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</si>
  <si>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</si>
  <si>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</si>
  <si>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</si>
  <si>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</si>
  <si>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</si>
  <si>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</si>
  <si>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</si>
  <si>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</si>
  <si>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</si>
  <si>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</si>
  <si>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</si>
  <si>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</si>
  <si>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</si>
  <si>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</si>
  <si>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</si>
  <si>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</si>
  <si>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</si>
  <si>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</si>
  <si>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</si>
  <si>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</si>
  <si>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</si>
  <si>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</si>
  <si>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</si>
  <si>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</si>
  <si>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</si>
  <si>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</si>
  <si>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</si>
  <si>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</si>
  <si>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</si>
  <si>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</si>
  <si>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</si>
  <si>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</si>
  <si>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</si>
  <si>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</si>
  <si>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</si>
  <si>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</si>
  <si>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</si>
  <si>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</si>
  <si>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</si>
  <si>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</si>
  <si>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</si>
  <si>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</si>
  <si>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</si>
  <si>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</si>
  <si>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</si>
  <si>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</si>
  <si>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</si>
  <si>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</si>
  <si>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</si>
  <si>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</si>
  <si>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</si>
  <si>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</si>
  <si>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</si>
  <si>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</si>
  <si>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</si>
  <si>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</si>
  <si>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</si>
  <si>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</si>
  <si>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</si>
  <si>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</si>
  <si>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</si>
  <si>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</si>
  <si>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</si>
  <si>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</si>
  <si>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</si>
  <si>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</si>
  <si>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</si>
  <si>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</si>
  <si>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</si>
  <si>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</si>
  <si>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</si>
  <si>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</si>
  <si>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</si>
  <si>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</si>
  <si>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</si>
  <si>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</si>
  <si>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</si>
  <si>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</si>
  <si>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</si>
  <si>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</si>
  <si>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</si>
  <si>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</si>
  <si>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</si>
  <si>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</si>
  <si>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</si>
  <si>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</si>
  <si>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</si>
  <si>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</si>
  <si>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</si>
  <si>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</si>
  <si>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</si>
  <si>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</si>
  <si>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</si>
  <si>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</si>
  <si>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</si>
  <si>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</si>
  <si>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</si>
  <si>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</si>
  <si>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</si>
  <si>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</si>
  <si>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</si>
  <si>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</si>
  <si>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</si>
  <si>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</si>
  <si>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</si>
  <si>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</si>
  <si>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</si>
  <si>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</si>
  <si>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</si>
  <si>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</si>
  <si>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</si>
  <si>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</si>
  <si>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</si>
  <si>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</si>
  <si>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</si>
  <si>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</si>
  <si>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</si>
  <si>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</si>
  <si>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</si>
  <si>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</si>
  <si>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</si>
  <si>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</si>
  <si>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</si>
  <si>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</si>
  <si>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</si>
  <si>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</si>
  <si>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</si>
  <si>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</si>
  <si>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</si>
  <si>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</si>
  <si>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</si>
  <si>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</si>
  <si>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</si>
  <si>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</si>
  <si>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</si>
  <si>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</si>
  <si>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</si>
  <si>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</si>
  <si>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</si>
  <si>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</si>
  <si>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</si>
  <si>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</si>
  <si>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</si>
  <si>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</si>
  <si>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</si>
  <si>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</si>
  <si>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</si>
  <si>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</si>
  <si>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</si>
  <si>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</si>
  <si>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</si>
  <si>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</si>
  <si>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</si>
  <si>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</si>
  <si>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</si>
  <si>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</si>
  <si>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</si>
  <si>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</si>
  <si>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</si>
  <si>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</si>
  <si>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</si>
  <si>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</si>
  <si>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</si>
  <si>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</si>
  <si>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</si>
  <si>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</si>
  <si>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</si>
  <si>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</si>
  <si>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</si>
  <si>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</si>
  <si>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</si>
  <si>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</si>
  <si>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</si>
  <si>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</si>
  <si>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</si>
  <si>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</si>
  <si>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</si>
  <si>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</si>
  <si>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</si>
  <si>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</si>
  <si>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</si>
  <si>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</si>
  <si>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</si>
  <si>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</si>
  <si>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</si>
  <si>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</si>
  <si>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</si>
  <si>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</si>
  <si>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</si>
  <si>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</si>
  <si>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</si>
  <si>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</si>
  <si>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</si>
  <si>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</si>
  <si>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</si>
  <si>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</si>
  <si>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</si>
  <si>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</si>
  <si>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</si>
  <si>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</si>
  <si>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</si>
  <si>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</si>
  <si>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</si>
  <si>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</si>
  <si>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</si>
  <si>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</si>
  <si>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</si>
  <si>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</si>
  <si>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</si>
  <si>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</si>
  <si>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</si>
  <si>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</si>
  <si>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</si>
  <si>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</si>
  <si>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</si>
  <si>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</si>
  <si>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</si>
  <si>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</si>
  <si>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</si>
  <si>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</si>
  <si>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</si>
  <si>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</si>
  <si>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</si>
  <si>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</si>
  <si>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</si>
  <si>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</si>
  <si>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</si>
  <si>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</si>
  <si>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</si>
  <si>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</si>
  <si>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</si>
  <si>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</si>
  <si>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</si>
  <si>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</si>
  <si>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</si>
  <si>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</si>
  <si>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</si>
  <si>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</si>
  <si>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</si>
  <si>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</si>
  <si>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</si>
  <si>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</si>
  <si>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</si>
  <si>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</si>
  <si>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</si>
  <si>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</si>
  <si>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</si>
  <si>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</si>
  <si>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</si>
  <si>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</si>
  <si>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</si>
  <si>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</si>
  <si>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</si>
  <si>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</si>
  <si>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</si>
  <si>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</si>
  <si>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</si>
  <si>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</si>
  <si>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</si>
  <si>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</si>
  <si>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</si>
  <si>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</si>
  <si>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</si>
  <si>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</si>
  <si>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</si>
  <si>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</si>
  <si>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</si>
  <si>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</si>
  <si>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</si>
  <si>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</si>
  <si>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</si>
  <si>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</si>
  <si>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</si>
  <si>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</si>
  <si>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</si>
  <si>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</si>
  <si>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</si>
  <si>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</si>
  <si>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</si>
  <si>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</si>
  <si>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</si>
  <si>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</si>
  <si>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</si>
  <si>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</si>
  <si>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</si>
  <si>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</si>
  <si>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</si>
  <si>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</si>
  <si>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</si>
  <si>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</si>
  <si>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</si>
  <si>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</si>
  <si>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</si>
  <si>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</si>
  <si>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</si>
  <si>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</si>
  <si>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</si>
  <si>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</si>
  <si>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</si>
  <si>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</si>
  <si>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</si>
  <si>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</si>
  <si>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</si>
  <si>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</si>
  <si>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</si>
  <si>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</si>
  <si>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</si>
  <si>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</si>
  <si>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</si>
  <si>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</si>
  <si>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</si>
  <si>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</si>
  <si>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</si>
  <si>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</si>
  <si>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</si>
  <si>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</si>
  <si>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</si>
  <si>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</si>
  <si>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</si>
  <si>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</si>
  <si>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</si>
  <si>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</si>
  <si>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</si>
  <si>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</si>
  <si>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</si>
  <si>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</si>
  <si>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</si>
  <si>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</si>
  <si>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</si>
  <si>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</si>
  <si>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</si>
  <si>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</si>
  <si>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</si>
  <si>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</si>
  <si>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</si>
  <si>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</si>
  <si>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</si>
  <si>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</si>
  <si>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</si>
  <si>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</si>
  <si>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</si>
  <si>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</si>
  <si>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</si>
  <si>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</si>
  <si>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</si>
  <si>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</si>
  <si>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</si>
  <si>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</si>
  <si>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</si>
  <si>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</si>
  <si>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</si>
  <si>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</si>
  <si>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</si>
  <si>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</si>
  <si>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</si>
  <si>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</si>
  <si>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</si>
  <si>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</si>
  <si>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</si>
  <si>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</si>
  <si>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</si>
  <si>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</si>
  <si>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</si>
  <si>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</si>
  <si>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</si>
  <si>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</si>
  <si>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</si>
  <si>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</si>
  <si>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</si>
  <si>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</si>
  <si>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</si>
  <si>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</si>
  <si>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</si>
  <si>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</si>
  <si>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</si>
  <si>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</si>
  <si>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</si>
  <si>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</si>
  <si>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</si>
  <si>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</si>
  <si>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</si>
  <si>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</si>
  <si>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</si>
  <si>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</si>
  <si>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</si>
  <si>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</si>
  <si>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</si>
  <si>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</si>
  <si>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</si>
  <si>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</si>
  <si>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</si>
  <si>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</si>
  <si>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</si>
  <si>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</si>
  <si>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</si>
  <si>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</si>
  <si>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</si>
  <si>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</si>
  <si>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</si>
  <si>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</si>
  <si>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</si>
  <si>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</si>
  <si>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</si>
  <si>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</si>
  <si>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</si>
  <si>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</si>
  <si>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</si>
  <si>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</si>
  <si>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</si>
  <si>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</si>
  <si>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</si>
  <si>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</si>
  <si>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</si>
  <si>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</si>
  <si>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</si>
  <si>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</si>
  <si>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</si>
  <si>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</si>
  <si>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</si>
  <si>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</si>
  <si>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</si>
  <si>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</si>
  <si>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</si>
  <si>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</si>
  <si>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</si>
  <si>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</si>
  <si>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</si>
  <si>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</si>
  <si>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</si>
  <si>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</si>
  <si>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</si>
  <si>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</si>
  <si>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</si>
  <si>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</si>
  <si>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</si>
  <si>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</si>
  <si>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</si>
  <si>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</si>
  <si>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</si>
  <si>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</si>
  <si>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</si>
  <si>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</si>
  <si>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</si>
  <si>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</si>
  <si>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</si>
  <si>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</si>
  <si>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</si>
  <si>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</si>
  <si>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</si>
  <si>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</si>
  <si>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</si>
  <si>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</si>
  <si>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</si>
  <si>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</si>
  <si>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</si>
  <si>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</si>
  <si>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</si>
  <si>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</si>
  <si>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</si>
  <si>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</si>
  <si>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</si>
  <si>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</si>
  <si>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</si>
  <si>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</si>
  <si>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</si>
  <si>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</si>
  <si>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</si>
  <si>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</si>
  <si>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</si>
  <si>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</si>
  <si>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</si>
  <si>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</si>
  <si>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</si>
  <si>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</si>
  <si>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</si>
  <si>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</si>
  <si>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</si>
  <si>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</si>
  <si>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</si>
  <si>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</si>
  <si>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</si>
  <si>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</si>
  <si>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</si>
  <si>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</si>
  <si>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</si>
  <si>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</si>
  <si>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</si>
  <si>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</si>
  <si>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</si>
  <si>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</si>
  <si>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</si>
  <si>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</si>
  <si>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</si>
  <si>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</si>
  <si>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</si>
  <si>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</si>
  <si>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</si>
  <si>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</si>
  <si>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</si>
  <si>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</si>
  <si>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</si>
  <si>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</si>
  <si>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</si>
  <si>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</si>
  <si>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</si>
  <si>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</si>
  <si>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</si>
  <si>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</si>
  <si>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</si>
  <si>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</si>
  <si>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</si>
  <si>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</si>
  <si>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</si>
  <si>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</si>
  <si>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</si>
  <si>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</si>
  <si>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</si>
  <si>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</si>
  <si>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</si>
  <si>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</si>
  <si>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</si>
  <si>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</si>
  <si>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</si>
  <si>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</si>
  <si>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</si>
  <si>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</si>
  <si>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</si>
  <si>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</si>
  <si>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</si>
  <si>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</si>
  <si>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</si>
  <si>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</si>
  <si>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</si>
  <si>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</si>
  <si>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</si>
  <si>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</si>
  <si>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</si>
  <si>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</si>
  <si>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</si>
  <si>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</si>
  <si>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</si>
  <si>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</si>
  <si>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</si>
  <si>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</si>
  <si>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</si>
  <si>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</si>
  <si>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</si>
  <si>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</si>
  <si>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</si>
  <si>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</si>
  <si>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</si>
  <si>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</si>
  <si>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</si>
  <si>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</si>
  <si>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</si>
  <si>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</si>
  <si>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</si>
  <si>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</si>
  <si>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</si>
  <si>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</si>
  <si>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</si>
  <si>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</si>
  <si>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</si>
  <si>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</si>
  <si>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</si>
  <si>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</si>
  <si>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</si>
  <si>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</si>
  <si>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</si>
  <si>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</si>
  <si>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</si>
  <si>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</si>
  <si>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</si>
  <si>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</si>
  <si>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</si>
  <si>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</si>
  <si>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</si>
  <si>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</si>
  <si>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</si>
  <si>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</si>
  <si>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</si>
  <si>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</si>
  <si>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</si>
  <si>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</si>
  <si>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</si>
  <si>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</si>
  <si>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</si>
  <si>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</si>
  <si>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</si>
  <si>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</si>
  <si>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</si>
  <si>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</si>
  <si>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</si>
  <si>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</si>
  <si>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</si>
  <si>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</si>
  <si>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</si>
  <si>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</si>
  <si>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</si>
  <si>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</si>
  <si>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</si>
  <si>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</si>
  <si>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</si>
  <si>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</si>
  <si>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</si>
  <si>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</si>
  <si>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</si>
  <si>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</si>
  <si>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</si>
  <si>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</si>
  <si>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</si>
  <si>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</si>
  <si>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</si>
  <si>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</si>
  <si>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</si>
  <si>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</si>
  <si>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</si>
  <si>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</si>
  <si>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</si>
  <si>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</si>
  <si>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</si>
  <si>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</si>
  <si>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</si>
  <si>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</si>
  <si>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</si>
  <si>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</si>
  <si>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</si>
  <si>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</si>
  <si>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</si>
  <si>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</si>
  <si>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</si>
  <si>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</si>
  <si>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</si>
  <si>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</si>
  <si>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</si>
  <si>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</si>
  <si>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</si>
  <si>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</si>
  <si>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</si>
  <si>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</si>
  <si>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</si>
  <si>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</si>
  <si>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</si>
  <si>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</si>
  <si>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</si>
  <si>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</si>
  <si>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</si>
  <si>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</si>
  <si>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</si>
  <si>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</si>
  <si>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</si>
  <si>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</si>
  <si>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</si>
  <si>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</si>
  <si>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</si>
  <si>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</si>
  <si>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</si>
  <si>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</si>
  <si>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</si>
  <si>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</si>
  <si>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</si>
  <si>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</si>
  <si>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</si>
  <si>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</si>
  <si>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</si>
  <si>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</si>
  <si>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</si>
  <si>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</si>
  <si>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</si>
  <si>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</si>
  <si>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</si>
  <si>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</si>
  <si>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</si>
  <si>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</si>
  <si>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</si>
  <si>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</si>
  <si>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</si>
  <si>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</si>
  <si>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</si>
  <si>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</si>
  <si>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</si>
  <si>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</si>
  <si>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</si>
  <si>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</si>
  <si>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</si>
  <si>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</si>
  <si>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</si>
  <si>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</si>
  <si>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</si>
  <si>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</si>
  <si>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</si>
  <si>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</si>
  <si>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</si>
  <si>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</si>
  <si>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</si>
  <si>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</si>
  <si>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</si>
  <si>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</si>
  <si>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</si>
  <si>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</si>
  <si>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</si>
  <si>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</si>
  <si>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</si>
  <si>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</si>
  <si>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</si>
  <si>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</si>
  <si>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</si>
  <si>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</si>
  <si>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</si>
  <si>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</si>
  <si>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</si>
  <si>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</si>
  <si>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</si>
  <si>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</si>
  <si>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</si>
  <si>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</si>
  <si>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</si>
  <si>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</si>
  <si>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</si>
  <si>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</si>
  <si>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</si>
  <si>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</si>
  <si>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</si>
  <si>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</si>
  <si>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</si>
  <si>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</si>
  <si>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</si>
  <si>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</si>
  <si>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</si>
  <si>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</si>
  <si>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</si>
  <si>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</si>
  <si>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</si>
  <si>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</si>
  <si>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</si>
  <si>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</si>
  <si>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</si>
  <si>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</si>
  <si>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</si>
  <si>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</si>
  <si>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</si>
  <si>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</si>
  <si>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</si>
  <si>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</si>
  <si>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</si>
  <si>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</si>
  <si>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</si>
  <si>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</si>
  <si>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</si>
  <si>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</si>
  <si>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</si>
  <si>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</si>
  <si>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</si>
  <si>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</si>
  <si>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</si>
  <si>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</si>
  <si>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</si>
  <si>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</si>
  <si>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</si>
  <si>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</si>
  <si>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</si>
  <si>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</si>
  <si>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</si>
  <si>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</si>
  <si>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</si>
  <si>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</si>
  <si>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</si>
  <si>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</si>
  <si>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</si>
  <si>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</si>
  <si>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</si>
  <si>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</si>
  <si>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</si>
  <si>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</si>
  <si>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</si>
  <si>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</si>
  <si>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</si>
  <si>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</si>
  <si>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</si>
  <si>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</si>
  <si>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</si>
  <si>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</si>
  <si>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</si>
  <si>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</si>
  <si>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</si>
  <si>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</si>
  <si>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</si>
  <si>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</si>
  <si>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</si>
  <si>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</si>
  <si>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</si>
  <si>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</si>
  <si>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</si>
  <si>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</si>
  <si>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</si>
  <si>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</si>
  <si>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</si>
  <si>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</si>
  <si>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</si>
  <si>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</si>
  <si>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</si>
  <si>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</si>
  <si>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</si>
  <si>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</si>
  <si>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</si>
  <si>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</si>
  <si>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</si>
  <si>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</si>
  <si>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</si>
  <si>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</si>
  <si>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</si>
  <si>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</si>
  <si>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</si>
  <si>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</si>
  <si>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</si>
  <si>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</si>
  <si>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</si>
  <si>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</si>
  <si>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</si>
  <si>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</si>
  <si>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</si>
  <si>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</si>
  <si>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</si>
  <si>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</si>
  <si>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</si>
  <si>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</si>
  <si>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</si>
  <si>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</si>
  <si>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</si>
  <si>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</si>
  <si>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</si>
  <si>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</si>
  <si>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</si>
  <si>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</si>
  <si>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</si>
  <si>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</si>
  <si>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</si>
  <si>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</si>
  <si>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</si>
  <si>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</si>
  <si>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</si>
  <si>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</si>
  <si>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</si>
  <si>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</si>
  <si>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</si>
  <si>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</si>
  <si>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</si>
  <si>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</si>
  <si>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</si>
  <si>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</si>
  <si>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</si>
  <si>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</si>
  <si>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</si>
  <si>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</si>
  <si>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</si>
  <si>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</si>
  <si>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</si>
  <si>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</si>
  <si>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</si>
  <si>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</si>
  <si>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</si>
  <si>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</si>
  <si>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</si>
  <si>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</si>
  <si>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</si>
  <si>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</si>
  <si>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</si>
  <si>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</si>
  <si>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</si>
  <si>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</si>
  <si>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</si>
  <si>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</si>
  <si>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</si>
  <si>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</si>
  <si>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</si>
  <si>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</si>
  <si>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</si>
  <si>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</si>
  <si>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</si>
  <si>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</si>
  <si>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</si>
  <si>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</si>
  <si>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</si>
  <si>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</si>
  <si>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</si>
  <si>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</si>
  <si>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</si>
  <si>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</si>
  <si>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</si>
  <si>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</si>
  <si>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</si>
  <si>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</si>
  <si>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</si>
  <si>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</si>
  <si>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</si>
  <si>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</si>
  <si>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</si>
  <si>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</si>
  <si>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</si>
  <si>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</si>
  <si>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</si>
  <si>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</si>
  <si>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</si>
  <si>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</si>
  <si>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</si>
  <si>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</si>
  <si>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</si>
  <si>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</si>
  <si>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</si>
  <si>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</si>
  <si>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</si>
  <si>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</si>
  <si>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</si>
  <si>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</si>
  <si>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</si>
  <si>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</si>
  <si>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</si>
  <si>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</si>
  <si>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</si>
  <si>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</si>
  <si>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</si>
  <si>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</si>
  <si>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</si>
  <si>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</si>
  <si>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</si>
  <si>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</si>
  <si>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</si>
  <si>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</si>
  <si>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</si>
  <si>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</si>
  <si>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</si>
  <si>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</si>
  <si>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</si>
  <si>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</si>
  <si>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</si>
  <si>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</si>
  <si>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</si>
  <si>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</si>
  <si>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</si>
  <si>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</si>
  <si>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</si>
  <si>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</si>
  <si>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</si>
  <si>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</si>
  <si>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</si>
  <si>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</si>
  <si>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</si>
  <si>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</si>
  <si>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</si>
  <si>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</si>
  <si>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</si>
  <si>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</si>
  <si>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</si>
  <si>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</si>
  <si>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</si>
  <si>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</si>
  <si>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</si>
  <si>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</si>
  <si>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</si>
  <si>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</si>
  <si>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</si>
  <si>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</si>
  <si>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</si>
  <si>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</si>
  <si>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</si>
  <si>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</si>
  <si>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</si>
  <si>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</si>
  <si>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</si>
  <si>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</si>
  <si>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</si>
  <si>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</si>
  <si>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</si>
  <si>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</si>
  <si>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</si>
  <si>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</si>
  <si>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</si>
  <si>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</si>
  <si>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</si>
  <si>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</si>
  <si>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</si>
  <si>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</si>
  <si>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</si>
  <si>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</si>
  <si>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</si>
  <si>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</si>
  <si>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</si>
  <si>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</si>
  <si>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</si>
  <si>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</si>
  <si>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</si>
  <si>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</si>
  <si>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</si>
  <si>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</si>
  <si>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</si>
  <si>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</si>
  <si>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</si>
  <si>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</si>
  <si>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</si>
  <si>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</si>
  <si>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</si>
  <si>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</si>
  <si>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</si>
  <si>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</si>
  <si>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</si>
  <si>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</si>
  <si>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</si>
  <si>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</si>
  <si>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</si>
  <si>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</si>
  <si>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</si>
  <si>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</si>
  <si>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</si>
  <si>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</si>
  <si>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</si>
  <si>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</si>
  <si>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</si>
  <si>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</si>
  <si>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</si>
  <si>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</si>
  <si>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</si>
  <si>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</si>
  <si>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</si>
  <si>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</si>
  <si>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</si>
  <si>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</si>
  <si>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</si>
  <si>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</si>
  <si>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</si>
  <si>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</si>
  <si>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</si>
  <si>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</si>
  <si>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</si>
  <si>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</si>
  <si>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</si>
  <si>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</si>
  <si>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</si>
  <si>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</si>
  <si>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</si>
  <si>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</si>
  <si>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</si>
  <si>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</si>
  <si>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</si>
  <si>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</si>
  <si>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</si>
  <si>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</si>
  <si>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</si>
  <si>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</si>
  <si>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</si>
  <si>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</si>
  <si>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</si>
  <si>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</si>
  <si>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</si>
  <si>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</si>
  <si>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</si>
  <si>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</si>
  <si>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</si>
  <si>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</si>
  <si>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</si>
  <si>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</si>
  <si>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</si>
  <si>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</si>
  <si>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</si>
  <si>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</si>
  <si>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</si>
  <si>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</si>
  <si>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</si>
  <si>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</si>
  <si>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</si>
  <si>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</si>
  <si>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</si>
  <si>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</si>
  <si>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</si>
  <si>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</si>
  <si>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</si>
  <si>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</si>
  <si>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</si>
  <si>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</si>
  <si>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</si>
  <si>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</si>
  <si>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</si>
  <si>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</si>
  <si>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</si>
  <si>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</si>
  <si>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</si>
  <si>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</si>
  <si>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</si>
  <si>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</si>
  <si>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</si>
  <si>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</si>
  <si>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</si>
  <si>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</si>
  <si>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</si>
  <si>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</si>
  <si>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</si>
  <si>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</si>
  <si>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</si>
  <si>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</si>
  <si>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</si>
  <si>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</si>
  <si>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</si>
  <si>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</si>
  <si>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</si>
  <si>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</si>
  <si>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</si>
  <si>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</si>
  <si>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</si>
  <si>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</si>
  <si>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</si>
  <si>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</si>
  <si>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</si>
  <si>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</si>
  <si>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</si>
  <si>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</si>
  <si>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</si>
  <si>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</si>
  <si>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</si>
  <si>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</si>
  <si>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</si>
  <si>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</si>
  <si>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</si>
  <si>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</si>
  <si>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</si>
  <si>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</si>
  <si>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</si>
  <si>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</si>
  <si>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</si>
  <si>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</si>
  <si>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</si>
  <si>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</si>
  <si>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</si>
  <si>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</si>
  <si>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</si>
  <si>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</si>
  <si>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</si>
  <si>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</si>
  <si>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</si>
  <si>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</si>
  <si>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</si>
  <si>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</si>
  <si>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</si>
  <si>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</si>
  <si>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</si>
  <si>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</si>
  <si>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</si>
  <si>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</si>
  <si>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</si>
  <si>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</si>
  <si>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</si>
  <si>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</si>
  <si>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</si>
  <si>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</si>
  <si>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</si>
  <si>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</si>
  <si>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</si>
  <si>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</si>
  <si>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</si>
  <si>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</si>
  <si>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</si>
  <si>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</si>
  <si>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</si>
  <si>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</si>
  <si>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</si>
  <si>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</si>
  <si>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</si>
  <si>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</si>
  <si>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</si>
  <si>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</si>
  <si>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</si>
  <si>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</si>
  <si>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</si>
  <si>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</si>
  <si>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</si>
  <si>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</si>
  <si>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</si>
  <si>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</si>
  <si>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</si>
  <si>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</si>
  <si>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</si>
  <si>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</si>
  <si>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</si>
  <si>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</si>
  <si>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</si>
  <si>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</si>
  <si>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</si>
  <si>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</si>
  <si>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</si>
  <si>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</si>
  <si>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</si>
  <si>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</si>
  <si>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</si>
  <si>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</si>
  <si>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</si>
  <si>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</si>
  <si>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</si>
  <si>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</si>
  <si>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</si>
  <si>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</si>
  <si>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</si>
  <si>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</si>
  <si>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</si>
  <si>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</si>
  <si>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</si>
  <si>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</si>
  <si>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</si>
  <si>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</si>
  <si>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</si>
  <si>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</si>
  <si>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</si>
  <si>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</si>
  <si>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</si>
  <si>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</si>
  <si>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</si>
  <si>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</si>
  <si>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</si>
  <si>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</si>
  <si>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</si>
  <si>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</si>
  <si>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</si>
  <si>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</si>
  <si>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</si>
  <si>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</si>
  <si>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</si>
  <si>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</si>
  <si>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</si>
  <si>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</si>
  <si>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</si>
  <si>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</si>
  <si>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</si>
  <si>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</si>
  <si>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</si>
  <si>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</si>
  <si>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</si>
  <si>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</si>
  <si>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</si>
  <si>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</si>
  <si>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</si>
  <si>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</si>
  <si>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</si>
  <si>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</si>
  <si>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</si>
  <si>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</si>
  <si>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</si>
  <si>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</si>
  <si>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</si>
  <si>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</si>
  <si>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</si>
  <si>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</si>
  <si>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</si>
  <si>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</si>
  <si>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</si>
  <si>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</si>
  <si>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</si>
  <si>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</si>
  <si>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</si>
  <si>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</si>
  <si>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</si>
  <si>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</si>
  <si>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</si>
  <si>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</si>
  <si>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</si>
  <si>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</si>
  <si>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</si>
  <si>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</si>
  <si>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</si>
  <si>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</si>
  <si>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</si>
  <si>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</si>
  <si>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</si>
  <si>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</si>
  <si>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</si>
  <si>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</si>
  <si>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</si>
  <si>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</si>
  <si>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</si>
  <si>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</si>
  <si>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</si>
  <si>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</si>
  <si>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</si>
  <si>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</si>
  <si>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</si>
  <si>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</si>
  <si>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</si>
  <si>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</si>
  <si>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</si>
  <si>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</si>
  <si>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</si>
  <si>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</si>
  <si>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</si>
  <si>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</si>
  <si>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</si>
  <si>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</si>
  <si>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</si>
  <si>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</si>
  <si>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</si>
  <si>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</si>
  <si>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</si>
  <si>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</si>
  <si>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</si>
  <si>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</si>
  <si>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</si>
  <si>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</si>
  <si>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</si>
  <si>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</si>
  <si>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</si>
  <si>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</si>
  <si>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</si>
  <si>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</si>
  <si>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</si>
  <si>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</si>
  <si>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</si>
  <si>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</si>
  <si>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</si>
  <si>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</si>
  <si>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</si>
  <si>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</si>
  <si>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</si>
  <si>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</si>
  <si>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</si>
  <si>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</si>
  <si>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</si>
  <si>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</si>
  <si>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</si>
  <si>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</si>
  <si>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</si>
  <si>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</si>
  <si>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</si>
  <si>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</si>
  <si>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</si>
  <si>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</si>
  <si>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</si>
  <si>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</si>
  <si>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</si>
  <si>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</si>
  <si>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</si>
  <si>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</si>
  <si>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</si>
  <si>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</si>
  <si>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</si>
  <si>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</si>
  <si>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</si>
  <si>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</si>
  <si>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</si>
  <si>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</si>
  <si>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</si>
  <si>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</si>
  <si>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</si>
  <si>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</si>
  <si>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</si>
  <si>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</si>
  <si>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</si>
  <si>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</si>
  <si>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</si>
  <si>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</si>
  <si>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</si>
  <si>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</si>
  <si>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</si>
  <si>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</si>
  <si>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</si>
  <si>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</si>
  <si>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</si>
  <si>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</si>
  <si>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</si>
  <si>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</si>
  <si>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</si>
  <si>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</si>
  <si>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</si>
  <si>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</si>
  <si>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</si>
  <si>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</si>
  <si>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</si>
  <si>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</si>
  <si>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</si>
  <si>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</si>
  <si>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</si>
  <si>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</si>
  <si>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</si>
  <si>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</si>
  <si>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</si>
  <si>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</si>
  <si>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</si>
  <si>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</si>
  <si>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</si>
  <si>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</si>
  <si>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</si>
  <si>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</si>
  <si>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</si>
  <si>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</si>
  <si>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</si>
  <si>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</si>
  <si>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</si>
  <si>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</si>
  <si>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</si>
  <si>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</si>
  <si>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</si>
  <si>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</si>
  <si>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</si>
  <si>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</si>
  <si>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</si>
  <si>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</si>
  <si>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</si>
  <si>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</si>
  <si>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</si>
  <si>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</si>
  <si>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</si>
  <si>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</si>
  <si>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</si>
  <si>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</si>
  <si>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</si>
  <si>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</si>
  <si>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</si>
  <si>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</si>
  <si>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</si>
  <si>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</si>
  <si>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</si>
  <si>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</si>
  <si>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</si>
  <si>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</si>
  <si>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</si>
  <si>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</si>
  <si>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</si>
  <si>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</si>
  <si>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</si>
  <si>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</si>
  <si>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</si>
  <si>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</si>
  <si>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</si>
  <si>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</si>
  <si>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</si>
  <si>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</si>
  <si>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</si>
  <si>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</si>
  <si>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</si>
  <si>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</si>
  <si>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</si>
  <si>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</si>
  <si>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</si>
  <si>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</si>
  <si>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</si>
  <si>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</si>
  <si>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</si>
  <si>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</si>
  <si>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</si>
  <si>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</si>
  <si>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</si>
  <si>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</si>
  <si>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</si>
  <si>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</si>
  <si>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</si>
  <si>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</si>
  <si>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</si>
  <si>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</si>
  <si>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</si>
  <si>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</si>
  <si>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</si>
  <si>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</si>
  <si>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</si>
  <si>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</si>
  <si>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</si>
  <si>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</si>
  <si>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</si>
  <si>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</si>
  <si>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</si>
  <si>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</si>
  <si>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</si>
  <si>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</si>
  <si>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</si>
  <si>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</si>
  <si>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</si>
  <si>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</si>
  <si>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</si>
  <si>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</si>
  <si>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</si>
  <si>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</si>
  <si>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</si>
  <si>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</si>
  <si>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</si>
  <si>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</si>
  <si>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</si>
  <si>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</si>
  <si>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</si>
  <si>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</si>
  <si>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</si>
  <si>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</si>
  <si>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</si>
  <si>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</si>
  <si>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</si>
  <si>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</si>
  <si>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</si>
  <si>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</si>
  <si>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</si>
  <si>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</si>
  <si>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</si>
  <si>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</si>
  <si>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</si>
  <si>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</si>
  <si>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</si>
  <si>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</si>
  <si>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</si>
  <si>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</si>
  <si>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</si>
  <si>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</si>
  <si>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</si>
  <si>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</si>
  <si>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</si>
  <si>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</si>
  <si>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</si>
  <si>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</si>
  <si>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</si>
  <si>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</si>
  <si>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</si>
  <si>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</si>
  <si>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</si>
  <si>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</si>
  <si>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</si>
  <si>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</si>
  <si>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</si>
  <si>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</si>
  <si>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</si>
  <si>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</si>
  <si>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</si>
  <si>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</si>
  <si>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</si>
  <si>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</si>
  <si>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</si>
  <si>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</si>
  <si>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</si>
  <si>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</si>
  <si>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</si>
  <si>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</si>
  <si>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</si>
  <si>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</si>
  <si>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</si>
  <si>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</si>
  <si>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</si>
  <si>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</si>
  <si>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</si>
  <si>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</si>
  <si>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</si>
  <si>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</si>
  <si>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</si>
  <si>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</si>
  <si>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</si>
  <si>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</si>
  <si>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</si>
  <si>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</si>
  <si>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</si>
  <si>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</si>
  <si>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</si>
  <si>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</si>
  <si>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</si>
  <si>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</si>
  <si>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</si>
  <si>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</si>
  <si>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</si>
  <si>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</si>
  <si>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</si>
  <si>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</si>
  <si>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</si>
  <si>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</si>
  <si>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</si>
  <si>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</si>
  <si>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</si>
  <si>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</si>
  <si>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</si>
  <si>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</si>
  <si>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</si>
  <si>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</si>
  <si>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</si>
  <si>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</si>
  <si>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</si>
  <si>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</si>
  <si>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</si>
  <si>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</si>
  <si>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</si>
  <si>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</si>
  <si>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</si>
  <si>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</si>
  <si>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</si>
  <si>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</si>
  <si>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</si>
  <si>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</si>
  <si>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</si>
  <si>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</si>
  <si>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</si>
  <si>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</si>
  <si>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</si>
  <si>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</si>
  <si>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</si>
  <si>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</si>
  <si>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</si>
  <si>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</si>
  <si>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</si>
  <si>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</si>
  <si>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</si>
  <si>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</si>
  <si>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</si>
  <si>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</si>
  <si>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</si>
  <si>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</si>
  <si>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</si>
  <si>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</si>
  <si>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</si>
  <si>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</si>
  <si>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</si>
  <si>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</si>
  <si>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</si>
  <si>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</si>
  <si>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</si>
  <si>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</si>
  <si>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</si>
  <si>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</si>
  <si>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</si>
  <si>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</si>
  <si>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</si>
  <si>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</si>
  <si>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</si>
  <si>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</si>
  <si>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</si>
  <si>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</si>
  <si>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</si>
  <si>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</si>
  <si>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</si>
  <si>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</si>
  <si>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</si>
  <si>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</si>
  <si>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</si>
  <si>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</si>
  <si>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</si>
  <si>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</si>
  <si>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</si>
  <si>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</si>
  <si>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</si>
  <si>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</si>
  <si>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</si>
  <si>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</si>
  <si>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</si>
  <si>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</si>
  <si>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</si>
  <si>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</si>
  <si>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</si>
  <si>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</si>
  <si>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</si>
  <si>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</si>
  <si>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</si>
  <si>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</si>
  <si>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</si>
  <si>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</si>
  <si>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</si>
  <si>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</si>
  <si>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</si>
  <si>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</si>
  <si>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</si>
  <si>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</si>
  <si>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</si>
  <si>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</si>
  <si>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</si>
  <si>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</si>
  <si>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</si>
  <si>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</si>
  <si>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</si>
  <si>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</si>
  <si>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</si>
  <si>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</si>
  <si>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</si>
  <si>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</si>
  <si>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</si>
  <si>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</si>
  <si>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</si>
  <si>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</si>
  <si>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</si>
  <si>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</si>
  <si>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</si>
  <si>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</si>
  <si>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</si>
  <si>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</si>
  <si>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</si>
  <si>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</si>
  <si>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</si>
  <si>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</si>
  <si>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</si>
  <si>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</si>
  <si>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</si>
  <si>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</si>
  <si>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</si>
  <si>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</si>
  <si>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</si>
  <si>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</si>
  <si>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</si>
  <si>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</si>
  <si>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</si>
  <si>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</si>
  <si>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</si>
  <si>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</si>
  <si>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</si>
  <si>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</si>
  <si>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</si>
  <si>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</si>
  <si>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</si>
  <si>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</si>
  <si>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</si>
  <si>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</si>
  <si>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</si>
  <si>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</si>
  <si>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</si>
  <si>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</si>
  <si>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</si>
  <si>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</si>
  <si>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</si>
  <si>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</si>
  <si>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</si>
  <si>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</si>
  <si>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</si>
  <si>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</si>
  <si>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</si>
  <si>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</si>
  <si>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</si>
  <si>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</si>
  <si>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</si>
  <si>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</si>
  <si>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</si>
  <si>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</si>
  <si>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</si>
  <si>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</si>
  <si>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</si>
  <si>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</si>
  <si>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</si>
  <si>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</si>
  <si>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</si>
  <si>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</si>
  <si>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</si>
  <si>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</si>
  <si>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</si>
  <si>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</si>
  <si>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</si>
  <si>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</si>
  <si>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</si>
  <si>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</si>
  <si>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</si>
  <si>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</si>
  <si>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</si>
  <si>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</si>
  <si>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</si>
  <si>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</si>
  <si>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</si>
  <si>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</si>
  <si>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</si>
  <si>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</si>
  <si>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</si>
  <si>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</si>
  <si>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</si>
  <si>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</si>
  <si>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</si>
  <si>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</si>
  <si>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</si>
  <si>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</si>
  <si>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</si>
  <si>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</si>
  <si>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</si>
  <si>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</si>
  <si>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</si>
  <si>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</si>
  <si>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</si>
  <si>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</si>
  <si>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</si>
  <si>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</si>
  <si>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</si>
  <si>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</si>
  <si>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</si>
  <si>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</si>
  <si>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</si>
  <si>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</si>
  <si>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</si>
  <si>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</si>
  <si>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</si>
  <si>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</si>
  <si>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</si>
  <si>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</si>
  <si>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</si>
  <si>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</si>
  <si>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</si>
  <si>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</si>
  <si>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</si>
  <si>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</si>
  <si>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</si>
  <si>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</si>
  <si>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</si>
  <si>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</si>
  <si>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</si>
  <si>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</si>
  <si>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</si>
  <si>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</si>
  <si>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</si>
  <si>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</si>
  <si>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</si>
  <si>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</si>
  <si>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</si>
  <si>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</si>
  <si>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</si>
  <si>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</si>
  <si>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</si>
  <si>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</si>
  <si>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</si>
  <si>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</si>
  <si>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</si>
  <si>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</si>
  <si>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</si>
  <si>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</si>
  <si>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</si>
  <si>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</si>
  <si>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</si>
  <si>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</si>
  <si>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</si>
  <si>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</si>
  <si>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</si>
  <si>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</si>
  <si>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</si>
  <si>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</si>
  <si>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</si>
  <si>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</si>
  <si>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</si>
  <si>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</si>
  <si>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</si>
  <si>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</si>
  <si>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</si>
  <si>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</si>
  <si>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</si>
  <si>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</si>
  <si>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</si>
  <si>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</si>
  <si>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</si>
  <si>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</si>
  <si>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</si>
  <si>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</si>
  <si>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</si>
  <si>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</si>
  <si>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</si>
  <si>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</si>
  <si>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</si>
  <si>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</si>
  <si>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</si>
  <si>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</si>
  <si>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</si>
  <si>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</si>
  <si>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</si>
  <si>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</si>
  <si>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</si>
  <si>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</si>
  <si>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</si>
  <si>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</si>
  <si>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</si>
  <si>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</si>
  <si>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</si>
  <si>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</si>
  <si>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</si>
  <si>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</si>
  <si>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</si>
  <si>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</si>
  <si>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</si>
  <si>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</si>
  <si>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</si>
  <si>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</si>
  <si>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</si>
  <si>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</si>
  <si>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</si>
  <si>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</si>
  <si>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</si>
  <si>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</si>
  <si>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</si>
  <si>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</si>
  <si>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</si>
  <si>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</si>
  <si>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</si>
  <si>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</si>
  <si>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</si>
  <si>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</si>
  <si>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</si>
  <si>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</si>
  <si>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</si>
  <si>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</si>
  <si>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</si>
  <si>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</si>
  <si>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</si>
  <si>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</si>
  <si>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</si>
  <si>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</si>
  <si>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</si>
  <si>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</si>
  <si>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</si>
  <si>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</si>
  <si>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</si>
  <si>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</si>
  <si>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</si>
  <si>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</si>
  <si>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</si>
  <si>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</si>
  <si>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</si>
  <si>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</si>
  <si>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</si>
  <si>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</si>
  <si>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</si>
  <si>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</si>
  <si>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</si>
  <si>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</si>
  <si>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</si>
  <si>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</si>
  <si>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</si>
  <si>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</si>
  <si>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</si>
  <si>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</si>
  <si>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</si>
  <si>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</si>
  <si>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</si>
  <si>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</si>
  <si>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</si>
  <si>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</si>
  <si>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</si>
  <si>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</si>
  <si>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</si>
  <si>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</si>
  <si>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</si>
  <si>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</si>
  <si>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</si>
  <si>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</si>
  <si>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</si>
  <si>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</si>
  <si>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</si>
  <si>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</si>
  <si>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</si>
  <si>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</si>
  <si>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</si>
  <si>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</si>
  <si>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</si>
  <si>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</si>
  <si>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</si>
  <si>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</si>
  <si>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</si>
  <si>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</si>
  <si>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</si>
  <si>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</si>
  <si>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</si>
  <si>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</si>
  <si>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</si>
  <si>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</si>
  <si>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</si>
  <si>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</si>
  <si>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</si>
  <si>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</si>
  <si>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</si>
  <si>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</si>
  <si>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</si>
  <si>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</si>
  <si>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</si>
  <si>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</si>
  <si>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</si>
  <si>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</si>
  <si>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</si>
  <si>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</si>
  <si>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</si>
  <si>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</si>
  <si>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</si>
  <si>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</si>
  <si>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</si>
  <si>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</si>
  <si>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</si>
  <si>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</si>
  <si>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</si>
  <si>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</si>
  <si>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</si>
  <si>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</si>
  <si>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</si>
  <si>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</si>
  <si>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</si>
  <si>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</si>
  <si>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</si>
  <si>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</si>
  <si>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</si>
  <si>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</si>
  <si>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</si>
  <si>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</si>
  <si>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</si>
  <si>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</si>
  <si>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</si>
  <si>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</si>
  <si>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</si>
  <si>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</si>
  <si>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</si>
  <si>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</si>
  <si>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</si>
  <si>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</si>
  <si>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</si>
  <si>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</si>
  <si>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</si>
  <si>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</si>
  <si>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</si>
  <si>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</si>
  <si>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</si>
  <si>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</si>
  <si>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</si>
  <si>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</si>
  <si>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</si>
  <si>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</si>
  <si>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</si>
  <si>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</si>
  <si>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</si>
  <si>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</si>
  <si>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</si>
  <si>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</si>
  <si>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</si>
  <si>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</si>
  <si>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</si>
  <si>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</si>
  <si>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</si>
  <si>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</si>
  <si>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</si>
  <si>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</si>
  <si>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</si>
  <si>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</si>
  <si>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</si>
  <si>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</si>
  <si>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</si>
  <si>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</si>
  <si>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</si>
  <si>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</si>
  <si>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</si>
  <si>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</si>
  <si>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</si>
  <si>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</si>
  <si>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</si>
  <si>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</si>
  <si>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</si>
  <si>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</si>
  <si>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</si>
  <si>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</si>
  <si>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</si>
  <si>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</si>
  <si>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</si>
  <si>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</si>
  <si>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</si>
  <si>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</si>
  <si>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</si>
  <si>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</si>
  <si>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</si>
  <si>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</si>
  <si>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</si>
  <si>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</si>
  <si>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</si>
  <si>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</si>
  <si>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</si>
  <si>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</si>
  <si>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</si>
  <si>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</si>
  <si>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</si>
  <si>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</si>
  <si>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</si>
  <si>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</si>
  <si>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</si>
  <si>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</si>
  <si>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</si>
  <si>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</si>
  <si>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</si>
  <si>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</si>
  <si>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</si>
  <si>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</si>
  <si>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</si>
  <si>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</si>
  <si>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</si>
  <si>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</si>
  <si>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</si>
  <si>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</si>
  <si>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</si>
  <si>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</si>
  <si>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</si>
  <si>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</si>
  <si>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</si>
  <si>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</si>
  <si>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</si>
  <si>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</si>
  <si>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</si>
  <si>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</si>
  <si>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</si>
  <si>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</si>
  <si>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</si>
  <si>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</si>
  <si>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</si>
  <si>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</si>
  <si>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</si>
  <si>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</si>
  <si>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</si>
  <si>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</si>
  <si>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</si>
  <si>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</si>
  <si>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</si>
  <si>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</si>
  <si>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</si>
  <si>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</si>
  <si>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</si>
  <si>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</si>
  <si>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</si>
  <si>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</si>
  <si>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</si>
  <si>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</si>
  <si>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</si>
  <si>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</si>
  <si>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</si>
  <si>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</si>
  <si>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</si>
  <si>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</si>
  <si>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</si>
  <si>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</si>
  <si>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</si>
  <si>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</si>
  <si>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</si>
  <si>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</si>
  <si>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</si>
  <si>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</si>
  <si>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</si>
  <si>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</si>
  <si>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</si>
  <si>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</si>
  <si>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</si>
  <si>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</si>
  <si>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</si>
  <si>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</si>
  <si>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</si>
  <si>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</si>
  <si>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</si>
  <si>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</si>
  <si>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</si>
  <si>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</si>
  <si>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</si>
  <si>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</si>
  <si>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</si>
  <si>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</si>
  <si>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</si>
  <si>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</si>
  <si>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</si>
  <si>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</si>
  <si>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</si>
  <si>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</si>
  <si>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</si>
  <si>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</si>
  <si>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</si>
  <si>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</si>
  <si>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</si>
  <si>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</si>
  <si>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</si>
  <si>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</si>
  <si>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</si>
  <si>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</si>
  <si>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</si>
  <si>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</si>
  <si>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</si>
  <si>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</si>
  <si>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</si>
  <si>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</si>
  <si>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</si>
  <si>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</si>
  <si>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</si>
  <si>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</si>
  <si>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</si>
  <si>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</si>
  <si>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</si>
  <si>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</si>
  <si>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</si>
  <si>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</si>
  <si>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</si>
  <si>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</si>
  <si>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</si>
  <si>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</si>
  <si>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</si>
  <si>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</si>
  <si>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</si>
  <si>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</si>
  <si>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</si>
  <si>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</si>
  <si>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</si>
  <si>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</si>
  <si>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</si>
  <si>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</si>
  <si>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</si>
  <si>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</si>
  <si>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</si>
  <si>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</si>
  <si>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</si>
  <si>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</si>
  <si>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</si>
  <si>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</si>
  <si>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</si>
  <si>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</si>
  <si>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</si>
  <si>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</si>
  <si>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</si>
  <si>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</si>
  <si>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</si>
  <si>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</si>
  <si>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</si>
  <si>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</si>
  <si>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</si>
  <si>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</si>
  <si>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</si>
  <si>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</si>
  <si>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</si>
  <si>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</si>
  <si>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</si>
  <si>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</si>
  <si>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</si>
  <si>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</si>
  <si>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</si>
  <si>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</si>
  <si>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</si>
  <si>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</si>
  <si>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</si>
  <si>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</si>
  <si>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</si>
  <si>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</si>
  <si>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</si>
  <si>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</si>
  <si>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</si>
  <si>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</si>
  <si>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</si>
  <si>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</si>
  <si>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</si>
  <si>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</si>
  <si>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</si>
  <si>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</si>
  <si>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</si>
  <si>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</si>
  <si>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</si>
  <si>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</si>
  <si>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</si>
  <si>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</si>
  <si>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</si>
  <si>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</si>
  <si>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</si>
  <si>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</si>
  <si>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</si>
  <si>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</si>
  <si>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</si>
  <si>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</si>
  <si>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</si>
  <si>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</si>
  <si>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</si>
  <si>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</si>
  <si>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</si>
  <si>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</si>
  <si>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</si>
  <si>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</si>
  <si>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</si>
  <si>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</si>
  <si>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</si>
  <si>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</si>
  <si>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</si>
  <si>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</si>
  <si>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</si>
  <si>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</si>
  <si>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</si>
  <si>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</si>
  <si>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</si>
  <si>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</si>
  <si>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</si>
  <si>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</si>
  <si>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</si>
  <si>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</si>
  <si>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</si>
  <si>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</si>
  <si>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</si>
  <si>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</si>
  <si>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</si>
  <si>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</si>
  <si>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</si>
  <si>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</si>
  <si>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</si>
  <si>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</si>
  <si>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</si>
  <si>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</si>
  <si>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</si>
  <si>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</si>
  <si>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</si>
  <si>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</si>
  <si>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</si>
  <si>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</si>
  <si>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</si>
  <si>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</si>
  <si>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</si>
  <si>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</si>
  <si>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</si>
  <si>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</si>
  <si>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</si>
  <si>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</si>
  <si>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</si>
  <si>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</si>
  <si>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</si>
  <si>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</si>
  <si>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</si>
  <si>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</si>
  <si>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</si>
  <si>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</si>
  <si>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</si>
  <si>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</si>
  <si>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</si>
  <si>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</si>
  <si>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</si>
  <si>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</si>
  <si>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</si>
  <si>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</si>
  <si>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</si>
  <si>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</si>
  <si>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</si>
  <si>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</si>
  <si>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</si>
  <si>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</si>
  <si>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</si>
  <si>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</si>
  <si>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</si>
  <si>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</si>
  <si>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</si>
  <si>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</si>
  <si>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</si>
  <si>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</si>
  <si>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</si>
  <si>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</si>
  <si>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</si>
  <si>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</si>
  <si>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</si>
  <si>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</si>
  <si>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</si>
  <si>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</si>
  <si>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</si>
  <si>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</si>
  <si>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</si>
  <si>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</si>
  <si>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</si>
  <si>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</si>
  <si>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</si>
  <si>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</si>
  <si>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</si>
  <si>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</si>
  <si>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</si>
  <si>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</si>
  <si>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</si>
  <si>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</si>
  <si>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</si>
  <si>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</si>
  <si>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</si>
  <si>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</si>
  <si>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</si>
  <si>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</si>
  <si>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</si>
  <si>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</si>
  <si>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</si>
  <si>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</si>
  <si>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</si>
  <si>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</si>
  <si>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</si>
  <si>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</si>
  <si>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</si>
  <si>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</si>
  <si>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</si>
  <si>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</si>
  <si>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</si>
  <si>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</si>
  <si>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</si>
  <si>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</si>
  <si>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</si>
  <si>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</si>
  <si>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</si>
  <si>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</si>
  <si>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</si>
  <si>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</si>
  <si>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</si>
  <si>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</si>
  <si>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</si>
  <si>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</si>
  <si>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</si>
  <si>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</si>
  <si>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</si>
  <si>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</si>
  <si>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</si>
  <si>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</si>
  <si>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</si>
  <si>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</si>
  <si>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</si>
  <si>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</si>
  <si>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</si>
  <si>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</si>
  <si>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</si>
  <si>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</si>
  <si>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</si>
  <si>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</si>
  <si>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</si>
  <si>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</si>
  <si>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</si>
  <si>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</si>
  <si>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</si>
  <si>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</si>
  <si>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</si>
  <si>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</si>
  <si>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</si>
  <si>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</si>
  <si>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</si>
  <si>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</si>
  <si>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</si>
  <si>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</si>
  <si>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</si>
  <si>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</si>
  <si>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</si>
  <si>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</si>
  <si>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</si>
  <si>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</si>
  <si>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</si>
  <si>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</si>
  <si>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</si>
  <si>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</si>
  <si>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</si>
  <si>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</si>
  <si>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</si>
  <si>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</si>
  <si>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</si>
  <si>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</si>
  <si>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</si>
  <si>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</si>
  <si>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</si>
  <si>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</si>
  <si>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</si>
  <si>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</si>
  <si>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</si>
  <si>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</si>
  <si>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</si>
  <si>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</si>
  <si>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</si>
  <si>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</si>
  <si>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</si>
  <si>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</si>
  <si>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</si>
  <si>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</si>
  <si>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</si>
  <si>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</si>
  <si>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</si>
  <si>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</si>
  <si>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</si>
  <si>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</si>
  <si>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</si>
  <si>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</si>
  <si>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</si>
  <si>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</si>
  <si>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</si>
  <si>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</si>
  <si>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</si>
  <si>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</si>
  <si>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</si>
  <si>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</si>
  <si>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</si>
  <si>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</si>
  <si>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</si>
  <si>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</si>
  <si>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</si>
  <si>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</si>
  <si>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</si>
  <si>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</si>
  <si>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</si>
  <si>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</si>
  <si>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</si>
  <si>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</si>
  <si>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</si>
  <si>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</si>
  <si>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</si>
  <si>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</si>
  <si>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</si>
  <si>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</si>
  <si>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</si>
  <si>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</si>
  <si>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</si>
  <si>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</si>
  <si>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</si>
  <si>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</si>
  <si>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</si>
  <si>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</si>
  <si>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</si>
  <si>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</si>
  <si>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</si>
  <si>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</si>
  <si>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</si>
  <si>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</si>
  <si>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</si>
  <si>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</si>
  <si>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</si>
  <si>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</si>
  <si>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</si>
  <si>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</si>
  <si>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</si>
  <si>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</si>
  <si>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</si>
  <si>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</si>
  <si>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</si>
  <si>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</si>
  <si>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</si>
  <si>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</si>
  <si>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</si>
  <si>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</si>
  <si>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</si>
  <si>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</si>
  <si>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</si>
  <si>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</si>
  <si>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</si>
  <si>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</si>
  <si>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</si>
  <si>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</si>
  <si>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</si>
  <si>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</si>
  <si>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</si>
  <si>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</si>
  <si>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</si>
  <si>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</si>
  <si>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</si>
  <si>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</si>
  <si>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</si>
  <si>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</si>
  <si>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</si>
  <si>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</si>
  <si>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</si>
  <si>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</si>
  <si>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</si>
  <si>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</si>
  <si>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</si>
  <si>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</si>
  <si>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</si>
  <si>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</si>
  <si>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</si>
  <si>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</si>
  <si>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</si>
  <si>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</si>
  <si>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</si>
  <si>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</si>
  <si>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</si>
  <si>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</si>
  <si>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</si>
  <si>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</si>
  <si>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</si>
  <si>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</si>
  <si>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</si>
  <si>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</si>
  <si>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</si>
  <si>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</si>
  <si>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</si>
  <si>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</si>
  <si>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</si>
  <si>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</si>
  <si>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</si>
  <si>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</si>
  <si>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</si>
  <si>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</si>
  <si>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</si>
  <si>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</si>
  <si>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</si>
  <si>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</si>
  <si>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</si>
  <si>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</si>
  <si>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</si>
  <si>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</si>
  <si>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</si>
  <si>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</si>
  <si>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</si>
  <si>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</si>
  <si>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</si>
  <si>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</si>
  <si>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</si>
  <si>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</si>
  <si>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</si>
  <si>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</si>
  <si>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</si>
  <si>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</si>
  <si>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</si>
  <si>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</si>
  <si>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</si>
  <si>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</si>
  <si>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</si>
  <si>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</si>
  <si>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</si>
  <si>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</si>
  <si>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</si>
  <si>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</si>
  <si>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</si>
  <si>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</si>
  <si>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</si>
  <si>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</si>
  <si>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</si>
  <si>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</si>
  <si>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</si>
  <si>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</si>
  <si>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</si>
  <si>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</si>
  <si>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</si>
  <si>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</si>
  <si>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</si>
  <si>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</si>
  <si>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</si>
  <si>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</si>
  <si>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</si>
  <si>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</si>
  <si>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</si>
  <si>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</si>
  <si>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</si>
  <si>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</si>
  <si>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</si>
  <si>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</si>
  <si>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</si>
  <si>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</si>
  <si>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</si>
  <si>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</si>
  <si>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</si>
  <si>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</si>
  <si>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</si>
  <si>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</si>
  <si>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</si>
  <si>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</si>
  <si>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</si>
  <si>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</si>
  <si>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</si>
  <si>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</si>
  <si>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</si>
  <si>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</si>
  <si>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</si>
  <si>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</si>
  <si>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</si>
  <si>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</si>
  <si>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</si>
  <si>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</si>
  <si>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</si>
  <si>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</si>
  <si>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</si>
  <si>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</si>
  <si>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</si>
  <si>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</si>
  <si>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</si>
  <si>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</si>
  <si>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</si>
  <si>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</si>
  <si>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</si>
  <si>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</si>
  <si>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</si>
  <si>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</si>
  <si>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</si>
  <si>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</si>
  <si>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</si>
  <si>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</si>
  <si>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</si>
  <si>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</si>
  <si>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</si>
  <si>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</si>
  <si>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</si>
  <si>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</si>
  <si>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</si>
  <si>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</si>
  <si>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</si>
  <si>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</si>
  <si>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</si>
  <si>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</si>
  <si>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</si>
  <si>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</si>
  <si>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</si>
  <si>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</si>
  <si>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</si>
  <si>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</si>
  <si>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</si>
  <si>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</si>
  <si>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</si>
  <si>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</si>
  <si>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</si>
  <si>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</si>
  <si>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</si>
  <si>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</si>
  <si>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</si>
  <si>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</si>
  <si>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</si>
  <si>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</si>
  <si>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</si>
  <si>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</si>
  <si>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</si>
  <si>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</si>
  <si>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</si>
  <si>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</si>
  <si>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</si>
  <si>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</si>
  <si>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</si>
  <si>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</si>
  <si>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</si>
  <si>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</si>
  <si>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</si>
  <si>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</si>
  <si>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</si>
  <si>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</si>
  <si>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</si>
  <si>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</si>
  <si>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</si>
  <si>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</si>
  <si>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</si>
  <si>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</si>
  <si>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</si>
  <si>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</si>
  <si>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</si>
  <si>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</si>
  <si>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</si>
  <si>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</si>
  <si>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</si>
  <si>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</si>
  <si>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</si>
  <si>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</si>
  <si>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</si>
  <si>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</si>
  <si>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</si>
  <si>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</si>
  <si>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</si>
  <si>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</si>
  <si>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</si>
  <si>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</si>
  <si>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</si>
  <si>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</si>
  <si>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</si>
  <si>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</si>
  <si>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</si>
  <si>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</si>
  <si>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</si>
  <si>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</si>
  <si>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</si>
  <si>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</si>
  <si>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</si>
  <si>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</si>
  <si>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</si>
  <si>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</si>
  <si>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</si>
  <si>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</si>
  <si>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</si>
  <si>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</si>
  <si>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</si>
  <si>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</si>
  <si>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</si>
  <si>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</si>
  <si>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</si>
  <si>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</si>
  <si>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</si>
  <si>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</si>
  <si>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</si>
  <si>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</si>
  <si>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</si>
  <si>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</si>
  <si>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</si>
  <si>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</si>
  <si>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</si>
  <si>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</si>
  <si>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</si>
  <si>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</si>
  <si>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</si>
  <si>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</si>
  <si>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</si>
  <si>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</si>
  <si>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</si>
  <si>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</si>
  <si>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</si>
  <si>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</si>
  <si>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</si>
  <si>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</si>
  <si>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</si>
  <si>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</si>
  <si>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</si>
  <si>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</si>
  <si>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</si>
  <si>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</si>
  <si>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</si>
  <si>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</si>
  <si>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</si>
  <si>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</si>
  <si>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</si>
  <si>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</si>
  <si>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</si>
  <si>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</si>
  <si>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</si>
  <si>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</si>
  <si>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</si>
  <si>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</si>
  <si>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</si>
  <si>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</si>
  <si>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</si>
  <si>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</si>
  <si>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</si>
  <si>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</si>
  <si>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</si>
  <si>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</si>
  <si>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</si>
  <si>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</si>
  <si>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</si>
  <si>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</si>
  <si>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</si>
  <si>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</si>
  <si>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</si>
  <si>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</si>
  <si>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</si>
  <si>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</si>
  <si>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</si>
  <si>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</si>
  <si>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</si>
  <si>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</si>
  <si>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</si>
  <si>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</si>
  <si>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</si>
  <si>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</si>
  <si>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</si>
  <si>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</si>
  <si>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</si>
  <si>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</si>
  <si>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</si>
  <si>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</si>
  <si>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</si>
  <si>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</si>
  <si>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</si>
  <si>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</si>
  <si>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</si>
  <si>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</si>
  <si>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</si>
  <si>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</si>
  <si>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</si>
  <si>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</si>
  <si>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</si>
  <si>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</si>
  <si>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</si>
  <si>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</si>
  <si>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</si>
  <si>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</si>
  <si>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</si>
  <si>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</si>
  <si>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</si>
  <si>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</si>
  <si>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</si>
  <si>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</si>
  <si>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</si>
  <si>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</si>
  <si>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</si>
  <si>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</si>
  <si>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</si>
  <si>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</si>
  <si>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</si>
  <si>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</si>
  <si>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</si>
  <si>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</si>
  <si>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</si>
  <si>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</si>
  <si>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</si>
  <si>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</si>
  <si>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</si>
  <si>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</si>
  <si>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</si>
  <si>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</si>
  <si>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</si>
  <si>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</si>
  <si>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</si>
  <si>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</si>
  <si>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</si>
  <si>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</si>
  <si>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</si>
  <si>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</si>
  <si>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</si>
  <si>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</si>
  <si>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</si>
  <si>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</si>
  <si>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</si>
  <si>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</si>
  <si>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</si>
  <si>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</si>
  <si>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</si>
  <si>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</si>
  <si>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</si>
  <si>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</si>
  <si>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</si>
  <si>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</si>
  <si>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</si>
  <si>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</si>
  <si>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</si>
  <si>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</si>
  <si>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</si>
  <si>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</si>
  <si>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</si>
  <si>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</si>
  <si>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</si>
  <si>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</si>
  <si>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</si>
  <si>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</si>
  <si>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</si>
  <si>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</si>
  <si>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</si>
  <si>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</si>
  <si>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</si>
  <si>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</si>
  <si>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</si>
  <si>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</si>
  <si>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</si>
  <si>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</si>
  <si>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</si>
  <si>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</si>
  <si>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</si>
  <si>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</si>
  <si>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</si>
  <si>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</si>
  <si>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</si>
  <si>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</si>
  <si>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</si>
  <si>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</si>
  <si>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</si>
  <si>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</si>
  <si>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</si>
  <si>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</si>
  <si>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</si>
  <si>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</si>
  <si>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</si>
  <si>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</si>
  <si>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</si>
  <si>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</si>
  <si>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</si>
  <si>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</si>
  <si>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</si>
  <si>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</si>
  <si>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</si>
  <si>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</si>
  <si>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</si>
  <si>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</si>
  <si>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</si>
  <si>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</si>
  <si>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</si>
  <si>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</si>
  <si>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</si>
  <si>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</si>
  <si>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</si>
  <si>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</si>
  <si>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</si>
  <si>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</si>
  <si>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</si>
  <si>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</si>
  <si>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</si>
  <si>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</si>
  <si>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</si>
  <si>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</si>
  <si>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</si>
  <si>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</si>
  <si>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</si>
  <si>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</si>
  <si>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</si>
  <si>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</si>
  <si>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</si>
  <si>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</si>
  <si>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</si>
  <si>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</si>
  <si>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</si>
  <si>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</si>
  <si>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</si>
  <si>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</si>
  <si>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</si>
  <si>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</si>
  <si>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</si>
  <si>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</si>
  <si>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</si>
  <si>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</si>
  <si>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</si>
  <si>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</si>
  <si>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</si>
  <si>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</si>
  <si>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</si>
  <si>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</si>
  <si>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</si>
  <si>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</si>
  <si>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</si>
  <si>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</si>
  <si>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</si>
  <si>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</si>
  <si>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</si>
  <si>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</si>
  <si>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</si>
  <si>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</si>
  <si>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</si>
  <si>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</si>
  <si>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</si>
  <si>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</si>
  <si>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</si>
  <si>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</si>
  <si>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</si>
  <si>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</si>
  <si>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</si>
  <si>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</si>
  <si>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</si>
  <si>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</si>
  <si>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</si>
  <si>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</si>
  <si>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</si>
  <si>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</si>
  <si>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</si>
  <si>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</si>
  <si>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</si>
  <si>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</si>
  <si>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</si>
  <si>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</si>
  <si>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</si>
  <si>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</si>
  <si>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</si>
  <si>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</si>
  <si>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</si>
  <si>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</si>
  <si>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</si>
  <si>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</si>
  <si>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</si>
  <si>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</si>
  <si>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</si>
  <si>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</si>
  <si>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</si>
  <si>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</si>
  <si>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</si>
  <si>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</si>
  <si>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</si>
  <si>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</si>
  <si>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</si>
  <si>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</si>
  <si>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</si>
  <si>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</si>
  <si>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</si>
  <si>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</si>
  <si>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</si>
  <si>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</si>
  <si>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</si>
  <si>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</si>
  <si>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</si>
  <si>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</si>
  <si>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</si>
  <si>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</si>
  <si>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</si>
  <si>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</si>
  <si>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</si>
  <si>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</si>
  <si>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</si>
  <si>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</si>
  <si>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</si>
  <si>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</si>
  <si>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</si>
  <si>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</si>
  <si>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</si>
  <si>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</si>
  <si>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</si>
  <si>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</si>
  <si>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</si>
  <si>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</si>
  <si>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</si>
  <si>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</si>
  <si>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</si>
  <si>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</si>
  <si>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</si>
  <si>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</si>
  <si>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</si>
  <si>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</si>
  <si>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</si>
  <si>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</si>
  <si>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</si>
  <si>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</si>
  <si>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</si>
  <si>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</si>
  <si>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</si>
  <si>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</si>
  <si>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</si>
  <si>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</si>
  <si>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</si>
  <si>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</si>
  <si>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</si>
  <si>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</si>
  <si>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</si>
  <si>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</si>
  <si>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</si>
  <si>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</si>
  <si>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</si>
  <si>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</si>
  <si>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</si>
  <si>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</si>
  <si>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</si>
  <si>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</si>
  <si>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</si>
  <si>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</si>
  <si>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</si>
  <si>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</si>
  <si>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</si>
  <si>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</si>
  <si>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</si>
  <si>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</si>
  <si>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</si>
  <si>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</si>
  <si>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</si>
  <si>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</si>
  <si>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</si>
  <si>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</si>
  <si>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</si>
  <si>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</si>
  <si>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</si>
  <si>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</si>
  <si>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</si>
  <si>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</si>
  <si>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</si>
  <si>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</si>
  <si>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</si>
  <si>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</si>
  <si>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</si>
  <si>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</si>
  <si>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</si>
  <si>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</si>
  <si>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</si>
  <si>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</si>
  <si>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</si>
  <si>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</si>
  <si>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</si>
  <si>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</si>
  <si>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</si>
  <si>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</si>
  <si>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</si>
  <si>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</si>
  <si>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</si>
  <si>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</si>
  <si>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</si>
  <si>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</si>
  <si>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</si>
  <si>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</si>
  <si>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</si>
  <si>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</si>
  <si>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</si>
  <si>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</si>
  <si>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</si>
  <si>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</si>
  <si>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</si>
  <si>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</si>
  <si>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</si>
  <si>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</si>
  <si>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</si>
  <si>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</si>
  <si>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</si>
  <si>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</si>
  <si>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</si>
  <si>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</si>
  <si>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</si>
  <si>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</si>
  <si>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</si>
  <si>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</si>
  <si>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</si>
  <si>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</si>
  <si>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</si>
  <si>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</si>
  <si>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</si>
  <si>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</si>
  <si>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</si>
  <si>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</si>
  <si>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</si>
  <si>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</si>
  <si>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</si>
  <si>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</si>
  <si>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</si>
  <si>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</si>
  <si>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</si>
  <si>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</si>
  <si>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</si>
  <si>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</si>
  <si>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</si>
  <si>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</si>
  <si>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</si>
  <si>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</si>
  <si>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</si>
  <si>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</si>
  <si>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</si>
  <si>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</si>
  <si>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</si>
  <si>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</si>
  <si>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</si>
  <si>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</si>
  <si>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</si>
  <si>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</si>
  <si>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</si>
  <si>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</si>
  <si>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</si>
  <si>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</si>
  <si>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</si>
  <si>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</si>
  <si>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</si>
  <si>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</si>
  <si>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</si>
  <si>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</si>
  <si>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</si>
  <si>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</si>
  <si>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</si>
  <si>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</si>
  <si>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</si>
  <si>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</si>
  <si>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</si>
  <si>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</si>
  <si>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</si>
  <si>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</si>
  <si>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</si>
  <si>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</si>
  <si>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</si>
  <si>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</si>
  <si>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</si>
  <si>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</si>
  <si>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</si>
  <si>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</si>
  <si>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</si>
  <si>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</si>
  <si>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</si>
  <si>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</si>
  <si>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</si>
  <si>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</si>
  <si>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</si>
  <si>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</si>
  <si>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</si>
  <si>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</si>
  <si>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</si>
  <si>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</si>
  <si>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</si>
  <si>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</si>
  <si>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</si>
  <si>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</si>
  <si>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</si>
  <si>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</si>
  <si>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</si>
  <si>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</si>
  <si>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</si>
  <si>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</si>
  <si>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</si>
  <si>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</si>
  <si>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</si>
  <si>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</si>
  <si>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</si>
  <si>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</si>
  <si>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</si>
  <si>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</si>
  <si>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</si>
  <si>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</si>
  <si>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</si>
  <si>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</si>
  <si>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</si>
  <si>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</si>
  <si>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</si>
  <si>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</si>
  <si>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</si>
  <si>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</si>
  <si>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</si>
  <si>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</si>
  <si>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</si>
  <si>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</si>
  <si>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</si>
  <si>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</si>
  <si>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</si>
  <si>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</si>
  <si>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</si>
  <si>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</si>
  <si>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</si>
  <si>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</si>
  <si>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</si>
  <si>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</si>
  <si>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</si>
  <si>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</si>
  <si>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</si>
  <si>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</si>
  <si>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</si>
  <si>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</si>
  <si>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</si>
  <si>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</si>
  <si>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</si>
  <si>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</si>
  <si>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</si>
  <si>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</si>
  <si>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</si>
  <si>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</si>
  <si>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</si>
  <si>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</si>
  <si>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</si>
  <si>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</si>
  <si>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</si>
  <si>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</si>
  <si>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</si>
  <si>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</si>
  <si>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</si>
  <si>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</si>
  <si>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</si>
  <si>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</si>
  <si>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</si>
  <si>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</si>
  <si>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</si>
  <si>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</si>
  <si>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</si>
  <si>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</si>
  <si>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</si>
  <si>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</si>
  <si>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</si>
  <si>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</si>
  <si>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</si>
  <si>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</si>
  <si>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</si>
  <si>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</si>
  <si>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</si>
  <si>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</si>
  <si>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</si>
  <si>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</si>
  <si>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</si>
  <si>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</si>
  <si>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</si>
  <si>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</si>
  <si>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</si>
  <si>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</si>
  <si>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</si>
  <si>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</si>
  <si>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</si>
  <si>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</si>
  <si>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</si>
  <si>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</si>
  <si>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</si>
  <si>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</si>
  <si>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</si>
  <si>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</si>
  <si>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</si>
  <si>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</si>
  <si>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</si>
  <si>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</si>
  <si>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</si>
  <si>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</si>
  <si>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</si>
  <si>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</si>
  <si>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</si>
  <si>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</si>
  <si>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</si>
  <si>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</si>
  <si>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</si>
  <si>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</si>
  <si>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</si>
  <si>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</si>
  <si>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</si>
  <si>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</si>
  <si>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</si>
  <si>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</si>
  <si>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</si>
  <si>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</si>
  <si>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</si>
  <si>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</si>
  <si>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</si>
  <si>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</si>
  <si>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</si>
  <si>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</si>
  <si>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</si>
  <si>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</si>
  <si>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</si>
  <si>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</si>
  <si>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</si>
  <si>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</si>
  <si>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</si>
  <si>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</si>
  <si>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</si>
  <si>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</si>
  <si>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</si>
  <si>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</si>
  <si>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</si>
  <si>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</si>
  <si>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</si>
  <si>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</si>
  <si>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</si>
  <si>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</si>
  <si>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</si>
  <si>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</si>
  <si>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</si>
  <si>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</si>
  <si>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</si>
  <si>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</si>
  <si>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</si>
  <si>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</si>
  <si>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</si>
  <si>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</si>
  <si>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</si>
  <si>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</si>
  <si>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</si>
  <si>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</si>
  <si>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</si>
  <si>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</si>
  <si>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</si>
  <si>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</si>
  <si>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</si>
  <si>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</si>
  <si>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</si>
  <si>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</si>
  <si>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</si>
  <si>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</si>
  <si>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</si>
  <si>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</si>
  <si>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</si>
  <si>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</si>
  <si>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</si>
  <si>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</si>
  <si>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</si>
  <si>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</si>
  <si>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</si>
  <si>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</si>
  <si>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</si>
  <si>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</si>
  <si>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</si>
  <si>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</si>
  <si>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</si>
  <si>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</si>
  <si>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</si>
  <si>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</si>
  <si>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</si>
  <si>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</si>
  <si>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</si>
  <si>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</si>
  <si>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</si>
  <si>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</si>
  <si>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</si>
  <si>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</si>
  <si>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</si>
  <si>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</si>
  <si>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</si>
  <si>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</si>
  <si>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</si>
  <si>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</si>
  <si>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</si>
  <si>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</si>
  <si>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</si>
  <si>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</si>
  <si>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</si>
  <si>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</si>
  <si>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</si>
  <si>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</si>
  <si>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</si>
  <si>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</si>
  <si>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</si>
  <si>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</si>
  <si>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</si>
  <si>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</si>
  <si>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</si>
  <si>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</si>
  <si>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</si>
  <si>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</si>
  <si>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</si>
  <si>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</si>
  <si>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</si>
  <si>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</si>
  <si>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</si>
  <si>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</si>
  <si>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</si>
  <si>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</si>
  <si>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</si>
  <si>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</si>
  <si>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</si>
  <si>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</si>
  <si>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</si>
  <si>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</si>
  <si>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</si>
  <si>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</si>
  <si>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</si>
  <si>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</si>
  <si>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</si>
  <si>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</si>
  <si>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</si>
  <si>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</si>
  <si>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</si>
  <si>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</si>
  <si>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</si>
  <si>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</si>
  <si>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</si>
  <si>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</si>
  <si>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</si>
  <si>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</si>
  <si>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</si>
  <si>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</si>
  <si>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</si>
  <si>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</si>
  <si>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</si>
  <si>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</si>
  <si>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</si>
  <si>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</si>
  <si>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</si>
  <si>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</si>
  <si>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</si>
  <si>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</si>
  <si>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</si>
  <si>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</si>
  <si>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</si>
  <si>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</si>
  <si>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</si>
  <si>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</si>
  <si>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</si>
  <si>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</si>
  <si>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</si>
  <si>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</si>
  <si>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</si>
  <si>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</si>
  <si>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</si>
  <si>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</si>
  <si>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</si>
  <si>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</si>
  <si>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</si>
  <si>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</si>
  <si>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</si>
  <si>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</si>
  <si>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</si>
  <si>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</si>
  <si>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</si>
  <si>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</si>
  <si>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</si>
  <si>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</si>
  <si>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</si>
  <si>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</si>
  <si>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</si>
  <si>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</si>
  <si>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</si>
  <si>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</si>
  <si>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</si>
  <si>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</si>
  <si>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</si>
  <si>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</si>
  <si>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</si>
  <si>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</si>
  <si>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</si>
  <si>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</si>
  <si>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</si>
  <si>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</si>
  <si>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</si>
  <si>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</si>
  <si>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</si>
  <si>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</si>
  <si>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</si>
  <si>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</si>
  <si>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</si>
  <si>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</si>
  <si>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</si>
  <si>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</si>
  <si>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</si>
  <si>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</si>
  <si>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</si>
  <si>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</si>
  <si>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</si>
  <si>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</si>
  <si>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</si>
  <si>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</si>
  <si>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</si>
  <si>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</si>
  <si>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</si>
  <si>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</si>
  <si>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</si>
  <si>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</si>
  <si>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</si>
  <si>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</si>
  <si>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</si>
  <si>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</si>
  <si>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</si>
  <si>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</si>
  <si>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</si>
  <si>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</si>
  <si>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</si>
  <si>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</si>
  <si>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</si>
  <si>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</si>
  <si>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</si>
  <si>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</si>
  <si>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</si>
  <si>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</si>
  <si>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</si>
  <si>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</si>
  <si>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</si>
  <si>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</si>
  <si>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</si>
  <si>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</si>
  <si>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</si>
  <si>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</si>
  <si>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</si>
  <si>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</si>
  <si>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</si>
  <si>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</si>
  <si>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</si>
  <si>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</si>
  <si>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</si>
  <si>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</si>
  <si>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</si>
  <si>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</si>
  <si>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</si>
  <si>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</si>
  <si>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</si>
  <si>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</si>
  <si>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</si>
  <si>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</si>
  <si>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</si>
  <si>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</si>
  <si>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</si>
  <si>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</si>
  <si>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</si>
  <si>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</si>
  <si>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</si>
  <si>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</si>
  <si>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</si>
  <si>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</si>
  <si>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</si>
  <si>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</si>
  <si>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</si>
  <si>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</si>
  <si>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</si>
  <si>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</si>
  <si>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</si>
  <si>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</si>
  <si>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</si>
  <si>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</si>
  <si>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</si>
  <si>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</si>
  <si>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</si>
  <si>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</si>
  <si>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</si>
  <si>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</si>
  <si>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</si>
  <si>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</si>
  <si>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</si>
  <si>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</si>
  <si>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</si>
  <si>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</si>
  <si>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</si>
  <si>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</si>
  <si>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</si>
  <si>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</si>
  <si>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</si>
  <si>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</si>
  <si>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</si>
  <si>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</si>
  <si>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</si>
  <si>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</si>
  <si>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</si>
  <si>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</si>
  <si>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</si>
  <si>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</si>
  <si>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</si>
  <si>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</si>
  <si>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</si>
  <si>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</si>
  <si>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</si>
  <si>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</si>
  <si>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</si>
  <si>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</si>
  <si>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</si>
  <si>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</si>
  <si>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</si>
  <si>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</si>
  <si>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</si>
  <si>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</si>
  <si>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</si>
  <si>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</si>
  <si>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</si>
  <si>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</si>
  <si>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</si>
  <si>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</si>
  <si>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</si>
  <si>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</si>
  <si>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</si>
  <si>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</si>
  <si>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</si>
  <si>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</si>
  <si>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</si>
  <si>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</si>
  <si>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</si>
  <si>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</si>
  <si>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</si>
  <si>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</si>
  <si>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</si>
  <si>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</si>
  <si>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</si>
  <si>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</si>
  <si>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</si>
  <si>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</si>
  <si>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</si>
  <si>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</si>
  <si>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</si>
  <si>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</si>
  <si>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</si>
  <si>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</si>
  <si>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</si>
  <si>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</si>
  <si>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</si>
  <si>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</si>
  <si>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</si>
  <si>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</si>
  <si>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</si>
  <si>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</si>
  <si>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</si>
  <si>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</si>
  <si>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</si>
  <si>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</si>
  <si>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</si>
  <si>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</si>
  <si>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</si>
  <si>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</si>
  <si>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</si>
  <si>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</si>
  <si>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</si>
  <si>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</si>
  <si>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</si>
  <si>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</si>
  <si>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</si>
  <si>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</si>
  <si>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</si>
  <si>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</si>
  <si>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</si>
  <si>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</si>
  <si>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</si>
  <si>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</si>
  <si>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</si>
  <si>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</si>
  <si>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</si>
  <si>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</si>
  <si>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</si>
  <si>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</si>
  <si>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</si>
  <si>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</si>
  <si>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</si>
  <si>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</si>
  <si>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</si>
  <si>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</si>
  <si>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</si>
  <si>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</si>
  <si>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</si>
  <si>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</si>
  <si>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</si>
  <si>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</si>
  <si>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</si>
  <si>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</si>
  <si>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</si>
  <si>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</si>
  <si>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</si>
  <si>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</si>
  <si>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</si>
  <si>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</si>
  <si>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</si>
  <si>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</si>
  <si>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</si>
  <si>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</si>
  <si>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</si>
  <si>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</si>
  <si>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</si>
  <si>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</si>
  <si>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</si>
  <si>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</si>
  <si>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</si>
  <si>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</si>
  <si>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</si>
  <si>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</si>
  <si>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</si>
  <si>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</si>
  <si>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</si>
  <si>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</si>
  <si>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</si>
  <si>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</si>
  <si>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</si>
  <si>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</si>
  <si>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</si>
  <si>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</si>
  <si>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</si>
  <si>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</si>
  <si>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</si>
  <si>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</si>
  <si>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</si>
  <si>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</si>
  <si>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</si>
  <si>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</si>
  <si>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</si>
  <si>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</si>
  <si>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</si>
  <si>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</si>
  <si>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</si>
  <si>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</si>
  <si>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</si>
  <si>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</si>
  <si>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</si>
  <si>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</si>
  <si>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</si>
  <si>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</si>
  <si>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</si>
  <si>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</si>
  <si>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</si>
  <si>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</si>
  <si>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</si>
  <si>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</si>
  <si>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</si>
  <si>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</si>
  <si>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</si>
  <si>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</si>
  <si>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</si>
  <si>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</si>
  <si>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</si>
  <si>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</si>
  <si>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</si>
  <si>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</si>
  <si>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</si>
  <si>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</si>
  <si>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</si>
  <si>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</si>
  <si>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</si>
  <si>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</si>
  <si>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</si>
  <si>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</si>
  <si>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</si>
  <si>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</si>
  <si>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</si>
  <si>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</si>
  <si>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</si>
  <si>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</si>
  <si>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</si>
  <si>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</si>
  <si>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</si>
  <si>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</si>
  <si>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</si>
  <si>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</si>
  <si>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</si>
  <si>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</si>
  <si>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</si>
  <si>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</si>
  <si>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</si>
  <si>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</si>
  <si>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</si>
  <si>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</si>
  <si>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</si>
  <si>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</si>
  <si>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</si>
  <si>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</si>
  <si>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</si>
  <si>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</si>
  <si>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</si>
  <si>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</si>
  <si>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</si>
  <si>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</si>
  <si>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</si>
  <si>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</si>
  <si>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</si>
  <si>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</si>
  <si>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</si>
  <si>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</si>
  <si>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</si>
  <si>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</si>
  <si>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</si>
  <si>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</si>
  <si>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</si>
  <si>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</si>
  <si>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</si>
  <si>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</si>
  <si>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</si>
  <si>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</si>
  <si>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</si>
  <si>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</si>
  <si>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</si>
  <si>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</si>
  <si>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</si>
  <si>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</si>
  <si>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</si>
  <si>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</si>
  <si>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</si>
  <si>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</si>
  <si>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</si>
  <si>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</si>
  <si>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</si>
  <si>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</si>
  <si>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</si>
  <si>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</si>
  <si>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</si>
  <si>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</si>
  <si>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</si>
  <si>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</si>
  <si>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</si>
  <si>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</si>
  <si>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</si>
  <si>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</si>
  <si>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</si>
  <si>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</si>
  <si>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</si>
  <si>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</si>
  <si>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</si>
  <si>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</si>
  <si>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</si>
  <si>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</si>
  <si>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</si>
  <si>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</si>
  <si>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</si>
  <si>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</si>
  <si>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</si>
  <si>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</si>
  <si>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</si>
  <si>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</si>
  <si>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</si>
  <si>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</si>
  <si>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</si>
  <si>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</si>
  <si>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</si>
  <si>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</si>
  <si>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</si>
  <si>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</si>
  <si>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</si>
  <si>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</si>
  <si>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</si>
  <si>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</si>
  <si>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</si>
  <si>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</si>
  <si>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</si>
  <si>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</si>
  <si>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</si>
  <si>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</si>
  <si>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</si>
  <si>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</si>
  <si>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</si>
  <si>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</si>
  <si>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</si>
  <si>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</si>
  <si>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</si>
  <si>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</si>
  <si>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</si>
  <si>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</si>
  <si>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</si>
  <si>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</si>
  <si>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</si>
  <si>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</si>
  <si>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</si>
  <si>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</si>
  <si>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</si>
  <si>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</si>
  <si>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</si>
  <si>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</si>
  <si>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</si>
  <si>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</si>
  <si>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</si>
  <si>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</si>
  <si>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</si>
  <si>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</si>
  <si>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</si>
  <si>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</si>
  <si>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</si>
  <si>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</si>
  <si>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</si>
  <si>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</si>
  <si>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</si>
  <si>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</si>
  <si>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</si>
  <si>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</si>
  <si>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</si>
  <si>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</si>
  <si>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</si>
  <si>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</si>
  <si>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</si>
  <si>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</si>
  <si>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</si>
  <si>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</si>
  <si>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</si>
  <si>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</si>
  <si>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</si>
  <si>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</si>
  <si>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</si>
  <si>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</si>
  <si>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</si>
  <si>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</si>
  <si>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</si>
  <si>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</si>
  <si>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</si>
  <si>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</si>
  <si>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</si>
  <si>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</si>
  <si>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</si>
  <si>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</si>
  <si>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</si>
  <si>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</si>
  <si>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</si>
  <si>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</si>
  <si>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</si>
  <si>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</si>
  <si>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</si>
  <si>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</si>
  <si>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</si>
  <si>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</si>
  <si>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</si>
  <si>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</si>
  <si>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</si>
  <si>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</si>
  <si>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</si>
  <si>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</si>
  <si>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</si>
  <si>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</si>
  <si>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</si>
  <si>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</si>
  <si>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</si>
  <si>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</si>
  <si>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</si>
  <si>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</si>
  <si>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</si>
  <si>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</si>
  <si>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</si>
  <si>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</si>
  <si>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</si>
  <si>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</si>
  <si>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</si>
  <si>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</si>
  <si>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</si>
  <si>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</si>
  <si>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</si>
  <si>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</si>
  <si>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</si>
  <si>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</si>
  <si>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</si>
  <si>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</si>
  <si>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</si>
  <si>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</si>
  <si>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</si>
  <si>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</si>
  <si>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</si>
  <si>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</si>
  <si>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</si>
  <si>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</si>
  <si>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</si>
  <si>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</si>
  <si>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</si>
  <si>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</si>
  <si>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</si>
  <si>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</si>
  <si>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</si>
  <si>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</si>
  <si>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</si>
  <si>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</si>
  <si>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</si>
  <si>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</si>
  <si>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</si>
  <si>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</si>
  <si>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</si>
  <si>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</si>
  <si>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</si>
  <si>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</si>
  <si>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</si>
  <si>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</si>
  <si>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</si>
  <si>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</si>
  <si>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</si>
  <si>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</si>
  <si>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</si>
  <si>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</si>
  <si>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</si>
  <si>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</si>
  <si>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</si>
  <si>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</si>
  <si>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</si>
  <si>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</si>
  <si>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</si>
  <si>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</si>
  <si>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</si>
  <si>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</si>
  <si>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</si>
  <si>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</si>
  <si>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</si>
  <si>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</si>
  <si>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</si>
  <si>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</si>
  <si>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</si>
  <si>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</si>
  <si>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</si>
  <si>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</si>
  <si>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</si>
  <si>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</si>
  <si>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</si>
  <si>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</si>
  <si>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</si>
  <si>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</si>
  <si>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</si>
  <si>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</si>
  <si>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</si>
  <si>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</si>
  <si>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</si>
  <si>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</si>
  <si>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</si>
  <si>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</si>
  <si>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</si>
  <si>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</si>
  <si>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</si>
  <si>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</si>
  <si>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</si>
  <si>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</si>
  <si>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</si>
  <si>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</si>
  <si>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</si>
  <si>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</si>
  <si>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</si>
  <si>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</si>
  <si>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</si>
  <si>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</si>
  <si>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</si>
  <si>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</si>
  <si>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</si>
  <si>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</si>
  <si>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</si>
  <si>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</si>
  <si>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</si>
  <si>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</si>
  <si>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</si>
  <si>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</si>
  <si>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</si>
  <si>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</si>
  <si>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</si>
  <si>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</si>
  <si>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</si>
  <si>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</si>
  <si>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</si>
  <si>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</si>
  <si>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</si>
  <si>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</si>
  <si>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</si>
  <si>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</si>
  <si>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</si>
  <si>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</si>
  <si>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</si>
  <si>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</si>
  <si>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</si>
  <si>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</si>
  <si>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</si>
  <si>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</si>
  <si>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</si>
  <si>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</si>
  <si>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</si>
  <si>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</si>
  <si>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</si>
  <si>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</si>
  <si>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</si>
  <si>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</si>
  <si>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</si>
  <si>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</si>
  <si>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</si>
  <si>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</si>
  <si>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</si>
  <si>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</si>
  <si>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</si>
  <si>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</si>
  <si>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</si>
  <si>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</si>
  <si>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</si>
  <si>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</si>
  <si>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</si>
  <si>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</si>
  <si>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</si>
  <si>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</si>
  <si>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</si>
  <si>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</si>
  <si>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</si>
  <si>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</si>
  <si>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</si>
  <si>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</si>
  <si>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</si>
  <si>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</si>
  <si>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</si>
  <si>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</si>
  <si>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</si>
  <si>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</si>
  <si>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</si>
  <si>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</si>
  <si>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</si>
  <si>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</si>
  <si>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</si>
  <si>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</si>
  <si>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</si>
  <si>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</si>
  <si>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</si>
  <si>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</si>
  <si>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</si>
  <si>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</si>
  <si>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</si>
  <si>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</si>
  <si>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</si>
  <si>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</si>
  <si>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</si>
  <si>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</si>
  <si>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</si>
  <si>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</si>
  <si>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</si>
  <si>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</si>
  <si>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</si>
  <si>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</si>
  <si>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</si>
  <si>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</si>
  <si>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</si>
  <si>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</si>
  <si>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</si>
  <si>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</si>
  <si>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</si>
  <si>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</si>
  <si>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</si>
  <si>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</si>
  <si>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</si>
  <si>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</si>
  <si>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</si>
  <si>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</si>
  <si>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</si>
  <si>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</si>
  <si>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</si>
  <si>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</si>
  <si>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</si>
  <si>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</si>
  <si>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</si>
  <si>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</si>
  <si>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</si>
  <si>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</si>
  <si>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</si>
  <si>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</si>
  <si>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</si>
  <si>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</si>
  <si>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</si>
  <si>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</si>
  <si>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</si>
  <si>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</si>
  <si>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</si>
  <si>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</si>
  <si>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</si>
  <si>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</si>
  <si>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</si>
  <si>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</si>
  <si>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</si>
  <si>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</si>
  <si>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</si>
  <si>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</si>
  <si>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</si>
  <si>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</si>
  <si>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</si>
  <si>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</si>
  <si>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</si>
  <si>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</si>
  <si>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</si>
  <si>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</si>
  <si>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</si>
  <si>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</si>
  <si>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</si>
  <si>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</si>
  <si>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</si>
  <si>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</si>
  <si>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</si>
  <si>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</si>
  <si>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</si>
  <si>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</si>
  <si>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</si>
  <si>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</si>
  <si>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</si>
  <si>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</si>
  <si>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</si>
  <si>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</si>
  <si>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</si>
  <si>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</si>
  <si>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</si>
  <si>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</si>
  <si>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</si>
  <si>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</si>
  <si>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</si>
  <si>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</si>
  <si>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</si>
  <si>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</si>
  <si>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</si>
  <si>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</si>
  <si>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</si>
  <si>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</si>
  <si>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</si>
  <si>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</si>
  <si>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</si>
  <si>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</si>
  <si>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</si>
  <si>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</si>
  <si>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</si>
  <si>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</si>
  <si>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</si>
  <si>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</si>
  <si>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</si>
  <si>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</si>
  <si>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</si>
  <si>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</si>
  <si>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</si>
  <si>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</si>
  <si>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</si>
  <si>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</si>
  <si>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</si>
  <si>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</si>
  <si>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</si>
  <si>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</si>
  <si>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</si>
  <si>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</si>
  <si>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</si>
  <si>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</si>
  <si>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</si>
  <si>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</si>
  <si>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</si>
  <si>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</si>
  <si>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</si>
  <si>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</si>
  <si>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</si>
  <si>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</si>
  <si>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</si>
  <si>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</si>
  <si>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</si>
  <si>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</si>
  <si>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</si>
  <si>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</si>
  <si>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</si>
  <si>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</si>
  <si>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</si>
  <si>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</si>
  <si>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</si>
  <si>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</si>
  <si>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</si>
  <si>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</si>
  <si>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</si>
  <si>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</si>
  <si>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</si>
  <si>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</si>
  <si>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</si>
  <si>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</si>
  <si>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</si>
  <si>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</si>
  <si>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</si>
  <si>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</si>
  <si>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</si>
  <si>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</si>
  <si>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</si>
  <si>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</si>
  <si>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</si>
  <si>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</si>
  <si>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</si>
  <si>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</si>
  <si>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</si>
  <si>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</si>
  <si>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</si>
  <si>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</si>
  <si>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</si>
  <si>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</si>
  <si>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</si>
  <si>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</si>
  <si>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</si>
  <si>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</si>
  <si>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</si>
  <si>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</si>
  <si>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</si>
  <si>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</si>
  <si>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</si>
  <si>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</si>
  <si>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</si>
  <si>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</si>
  <si>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</si>
  <si>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</si>
  <si>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</si>
  <si>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</si>
  <si>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</si>
  <si>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</si>
  <si>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</si>
  <si>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</si>
  <si>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</si>
  <si>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</si>
  <si>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</si>
  <si>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</si>
  <si>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</si>
  <si>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</si>
  <si>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</si>
  <si>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</si>
  <si>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</si>
  <si>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</si>
  <si>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</si>
  <si>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</si>
  <si>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</si>
  <si>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</si>
  <si>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</si>
  <si>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</si>
  <si>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</si>
  <si>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</si>
  <si>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</si>
  <si>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</si>
  <si>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</si>
  <si>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</si>
  <si>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</si>
  <si>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</si>
  <si>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</si>
  <si>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</si>
  <si>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</si>
  <si>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</si>
  <si>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</si>
  <si>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</si>
  <si>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</si>
  <si>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</si>
  <si>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</si>
  <si>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</si>
  <si>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</si>
  <si>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</si>
  <si>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</si>
  <si>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</si>
  <si>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</si>
  <si>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</si>
  <si>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</si>
  <si>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</si>
  <si>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</si>
  <si>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</si>
  <si>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</si>
  <si>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</si>
  <si>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</si>
  <si>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</si>
  <si>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</si>
  <si>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</si>
  <si>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</si>
  <si>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</si>
  <si>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</si>
  <si>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</si>
  <si>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</si>
  <si>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</si>
  <si>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</si>
  <si>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</si>
  <si>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</si>
  <si>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</si>
  <si>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</si>
  <si>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</si>
  <si>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</si>
  <si>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</si>
  <si>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</si>
  <si>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</si>
  <si>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</si>
  <si>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</si>
  <si>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</si>
  <si>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</si>
  <si>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</si>
  <si>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</si>
  <si>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</si>
  <si>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</si>
  <si>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</si>
  <si>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</si>
  <si>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</si>
  <si>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</si>
  <si>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</si>
  <si>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</si>
  <si>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</si>
  <si>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</si>
  <si>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</si>
  <si>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</si>
  <si>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</si>
  <si>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</si>
  <si>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</si>
  <si>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</si>
  <si>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</si>
  <si>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</si>
  <si>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</si>
  <si>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</si>
  <si>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</si>
  <si>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</si>
  <si>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</si>
  <si>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</si>
  <si>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</si>
  <si>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</si>
  <si>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</si>
  <si>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</si>
  <si>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</si>
  <si>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</si>
  <si>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</si>
  <si>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</si>
  <si>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</si>
  <si>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</si>
  <si>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</si>
  <si>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</si>
  <si>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</si>
  <si>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</si>
  <si>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</si>
  <si>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</si>
  <si>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</si>
  <si>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</si>
  <si>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</si>
  <si>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</si>
  <si>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</si>
  <si>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</si>
  <si>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</si>
  <si>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</si>
  <si>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</si>
  <si>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</si>
  <si>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</si>
  <si>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</si>
  <si>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</si>
  <si>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</si>
  <si>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</si>
  <si>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</si>
  <si>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</si>
  <si>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</si>
  <si>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</si>
  <si>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</si>
  <si>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</si>
  <si>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</si>
  <si>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</si>
  <si>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</si>
  <si>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</si>
  <si>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</si>
  <si>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</si>
  <si>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</si>
  <si>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</si>
  <si>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</si>
  <si>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</si>
  <si>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</si>
  <si>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</si>
  <si>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</si>
  <si>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</si>
  <si>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</si>
  <si>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</si>
  <si>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</si>
  <si>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</si>
  <si>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</si>
  <si>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</si>
  <si>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</si>
  <si>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</si>
  <si>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</si>
  <si>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</si>
  <si>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</si>
  <si>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</si>
  <si>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</si>
  <si>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</si>
  <si>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</si>
  <si>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</si>
  <si>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</si>
  <si>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</si>
  <si>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</si>
  <si>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</si>
  <si>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</si>
  <si>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</si>
  <si>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</si>
  <si>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</si>
  <si>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</si>
  <si>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</si>
  <si>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</si>
  <si>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</si>
  <si>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</si>
  <si>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</si>
  <si>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</si>
  <si>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</si>
  <si>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</si>
  <si>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</si>
  <si>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</si>
  <si>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</si>
  <si>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</si>
  <si>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</si>
  <si>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</si>
  <si>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</si>
  <si>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</si>
  <si>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</si>
  <si>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</si>
  <si>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</si>
  <si>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</si>
  <si>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</si>
  <si>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</si>
  <si>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</si>
  <si>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</si>
  <si>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</si>
  <si>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</si>
  <si>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</si>
  <si>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</si>
  <si>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</si>
  <si>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</si>
  <si>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</si>
  <si>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</si>
  <si>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</si>
  <si>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</si>
  <si>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</si>
  <si>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</si>
  <si>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</si>
  <si>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</si>
  <si>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</si>
  <si>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</si>
  <si>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</si>
  <si>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</si>
  <si>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</si>
  <si>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</si>
  <si>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</si>
  <si>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</si>
  <si>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</si>
  <si>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</si>
  <si>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</si>
  <si>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</si>
  <si>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</si>
  <si>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</si>
  <si>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</si>
  <si>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</si>
  <si>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</si>
  <si>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</si>
  <si>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</si>
  <si>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</si>
  <si>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</si>
  <si>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</si>
  <si>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</si>
  <si>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</si>
  <si>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</si>
  <si>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</si>
  <si>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</si>
  <si>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</si>
  <si>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</si>
  <si>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</si>
  <si>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</si>
  <si>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</si>
  <si>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</si>
  <si>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</si>
  <si>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</si>
  <si>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</si>
  <si>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</si>
  <si>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</si>
  <si>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</si>
  <si>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</si>
  <si>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</si>
  <si>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</si>
  <si>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</si>
  <si>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</si>
  <si>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</si>
  <si>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</si>
  <si>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</si>
  <si>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</si>
  <si>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</si>
  <si>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</si>
  <si>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</si>
  <si>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</si>
  <si>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</si>
  <si>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</si>
  <si>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</si>
  <si>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</si>
  <si>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</si>
  <si>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</si>
  <si>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</si>
  <si>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</si>
  <si>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</si>
  <si>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</si>
  <si>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</si>
  <si>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</si>
  <si>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</si>
  <si>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</si>
  <si>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</si>
  <si>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</si>
  <si>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</si>
  <si>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</si>
  <si>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</si>
  <si>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</si>
  <si>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</si>
  <si>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</si>
  <si>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</si>
  <si>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</si>
  <si>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</si>
  <si>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</si>
  <si>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</si>
  <si>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</si>
  <si>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</si>
  <si>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</si>
  <si>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</si>
  <si>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</si>
  <si>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</si>
  <si>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</si>
  <si>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</si>
  <si>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</si>
  <si>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</si>
  <si>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</si>
  <si>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</si>
  <si>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</si>
  <si>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</si>
  <si>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</si>
  <si>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</si>
  <si>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</si>
  <si>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</si>
  <si>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</si>
  <si>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</si>
  <si>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</si>
  <si>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</si>
  <si>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</si>
  <si>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</si>
  <si>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</si>
  <si>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</si>
  <si>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</si>
  <si>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</si>
  <si>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</si>
  <si>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</si>
  <si>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</si>
  <si>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</si>
  <si>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</si>
  <si>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</si>
  <si>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</si>
  <si>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</si>
  <si>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</si>
  <si>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</si>
  <si>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</si>
  <si>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</si>
  <si>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</si>
  <si>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</si>
  <si>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</si>
  <si>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</si>
  <si>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</si>
  <si>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</si>
  <si>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</si>
  <si>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</si>
  <si>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</si>
  <si>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</si>
  <si>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</si>
  <si>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</si>
  <si>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</si>
  <si>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</si>
  <si>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</si>
  <si>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</si>
  <si>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</si>
  <si>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</si>
  <si>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</si>
  <si>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</si>
  <si>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</si>
  <si>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</si>
  <si>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</si>
  <si>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</si>
  <si>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</si>
  <si>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</si>
  <si>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</si>
  <si>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</si>
  <si>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</si>
  <si>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</si>
  <si>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</si>
  <si>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</si>
  <si>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</si>
  <si>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</si>
  <si>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</si>
  <si>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</si>
  <si>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</si>
  <si>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</si>
  <si>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</si>
  <si>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</si>
  <si>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</si>
  <si>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</si>
  <si>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</si>
  <si>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</si>
  <si>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</si>
  <si>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</si>
  <si>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</si>
  <si>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</si>
  <si>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</si>
  <si>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</si>
  <si>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</si>
  <si>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</si>
  <si>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</si>
  <si>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</si>
  <si>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</si>
  <si>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</si>
  <si>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</si>
  <si>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</si>
  <si>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</si>
  <si>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</si>
  <si>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</si>
  <si>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</si>
  <si>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</si>
  <si>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</si>
  <si>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</si>
  <si>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</si>
  <si>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</si>
  <si>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</si>
  <si>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</si>
  <si>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</si>
  <si>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</si>
  <si>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</si>
  <si>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</si>
  <si>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</si>
  <si>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</si>
  <si>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</si>
  <si>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</si>
  <si>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</si>
  <si>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</si>
  <si>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</si>
  <si>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</si>
  <si>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</si>
  <si>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</si>
  <si>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</si>
  <si>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</si>
  <si>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</si>
  <si>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</si>
  <si>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</si>
  <si>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</si>
  <si>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</si>
  <si>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</si>
  <si>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</si>
  <si>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</si>
  <si>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</si>
  <si>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</si>
  <si>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</si>
  <si>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</si>
  <si>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</si>
  <si>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</si>
  <si>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</si>
  <si>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</si>
  <si>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</si>
  <si>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</si>
  <si>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</si>
  <si>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</si>
  <si>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</si>
  <si>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</si>
  <si>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</si>
  <si>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</si>
  <si>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</si>
  <si>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</si>
  <si>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</si>
  <si>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</si>
  <si>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</si>
  <si>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</si>
  <si>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</si>
  <si>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</si>
  <si>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</si>
  <si>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</si>
  <si>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</si>
  <si>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</si>
  <si>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</si>
  <si>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</si>
  <si>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</si>
  <si>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</si>
  <si>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</si>
  <si>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</si>
  <si>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</si>
  <si>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</si>
  <si>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</si>
  <si>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</si>
  <si>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</si>
  <si>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</si>
  <si>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</si>
  <si>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</si>
  <si>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</si>
  <si>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</si>
  <si>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</si>
  <si>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</si>
  <si>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</si>
  <si>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</si>
  <si>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</si>
  <si>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</si>
  <si>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</si>
  <si>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</si>
  <si>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</si>
  <si>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</si>
  <si>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</si>
  <si>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</si>
  <si>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</si>
  <si>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</si>
  <si>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</si>
  <si>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</si>
  <si>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</si>
  <si>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</si>
  <si>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</si>
  <si>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</si>
  <si>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</si>
  <si>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</si>
  <si>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</si>
  <si>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</si>
  <si>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</si>
  <si>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</si>
  <si>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</si>
  <si>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</si>
  <si>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</si>
  <si>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</si>
  <si>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</si>
  <si>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</si>
  <si>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</si>
  <si>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</si>
  <si>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</si>
  <si>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</si>
  <si>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</si>
  <si>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</si>
  <si>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</si>
  <si>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</si>
  <si>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</si>
  <si>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</si>
  <si>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</si>
  <si>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</si>
  <si>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</si>
  <si>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</si>
  <si>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</si>
  <si>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</si>
  <si>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</si>
  <si>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</si>
  <si>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</si>
  <si>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</si>
  <si>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</si>
  <si>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</si>
  <si>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</si>
  <si>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</si>
  <si>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</si>
  <si>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</si>
  <si>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</si>
  <si>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</si>
  <si>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</si>
  <si>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</si>
  <si>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</si>
  <si>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</si>
  <si>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</si>
  <si>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</si>
  <si>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</si>
  <si>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</si>
  <si>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</si>
  <si>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</si>
  <si>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</si>
  <si>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</si>
  <si>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</si>
  <si>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</si>
  <si>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</si>
  <si>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</si>
  <si>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</si>
  <si>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</si>
  <si>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</si>
  <si>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</si>
  <si>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</si>
  <si>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</si>
  <si>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</si>
  <si>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</si>
  <si>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</si>
  <si>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</si>
  <si>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</si>
  <si>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</si>
  <si>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</si>
  <si>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</si>
  <si>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</si>
  <si>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</si>
  <si>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</si>
  <si>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</si>
  <si>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</si>
  <si>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</si>
  <si>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</si>
  <si>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</si>
  <si>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</si>
  <si>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</si>
  <si>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</si>
  <si>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</si>
  <si>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</si>
  <si>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</si>
  <si>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</si>
  <si>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</si>
  <si>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</si>
  <si>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</si>
  <si>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</si>
  <si>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</si>
  <si>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</si>
  <si>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</si>
  <si>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</si>
  <si>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</si>
  <si>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</si>
  <si>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</si>
  <si>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</si>
  <si>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</si>
  <si>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</si>
  <si>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</si>
  <si>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</si>
  <si>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</si>
  <si>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</si>
  <si>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</si>
  <si>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</si>
  <si>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</si>
  <si>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</si>
  <si>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</si>
  <si>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</si>
  <si>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</si>
  <si>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</si>
  <si>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</si>
  <si>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</si>
  <si>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</si>
  <si>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</si>
  <si>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</si>
  <si>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</si>
  <si>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</si>
  <si>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</si>
  <si>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</si>
  <si>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</si>
  <si>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</si>
  <si>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</si>
  <si>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</si>
  <si>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</si>
  <si>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</si>
  <si>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</si>
  <si>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</si>
  <si>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</si>
  <si>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</si>
  <si>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</si>
  <si>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</si>
  <si>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</si>
  <si>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</si>
  <si>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</si>
  <si>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</si>
  <si>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</si>
  <si>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</si>
  <si>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</si>
  <si>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</si>
  <si>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</si>
  <si>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</si>
  <si>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</si>
  <si>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</si>
  <si>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</si>
  <si>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</si>
  <si>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</si>
  <si>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</si>
  <si>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</si>
  <si>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</si>
  <si>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</si>
  <si>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</si>
  <si>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</si>
  <si>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</si>
  <si>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</si>
  <si>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</si>
  <si>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</si>
  <si>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</si>
  <si>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</si>
  <si>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</si>
  <si>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</si>
  <si>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</si>
  <si>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</si>
  <si>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</si>
  <si>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</si>
  <si>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</si>
  <si>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</si>
  <si>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</si>
  <si>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</si>
  <si>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</si>
  <si>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</si>
  <si>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</si>
  <si>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</si>
  <si>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</si>
  <si>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</si>
  <si>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</si>
  <si>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</si>
  <si>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</si>
  <si>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</si>
  <si>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</si>
  <si>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</si>
  <si>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</si>
  <si>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</si>
  <si>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</si>
  <si>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</si>
  <si>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</si>
  <si>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</si>
  <si>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</si>
  <si>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</si>
  <si>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</si>
  <si>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</si>
  <si>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</si>
  <si>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</si>
  <si>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</si>
  <si>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</si>
  <si>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</si>
  <si>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</si>
  <si>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</si>
  <si>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</si>
  <si>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</si>
  <si>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</si>
  <si>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</si>
  <si>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</si>
  <si>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</si>
  <si>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</si>
  <si>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</si>
  <si>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</si>
  <si>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</si>
  <si>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</si>
  <si>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</si>
  <si>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</si>
  <si>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</si>
  <si>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</si>
  <si>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</si>
  <si>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</si>
  <si>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</si>
  <si>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</si>
  <si>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</si>
  <si>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</si>
  <si>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</si>
  <si>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</si>
  <si>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</si>
  <si>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</si>
  <si>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</si>
  <si>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</si>
  <si>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</si>
  <si>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</si>
  <si>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</si>
  <si>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</si>
  <si>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</si>
  <si>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</si>
  <si>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</si>
  <si>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</si>
  <si>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</si>
  <si>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</si>
  <si>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</si>
  <si>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</si>
  <si>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</si>
  <si>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</si>
  <si>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</si>
  <si>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</si>
  <si>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</si>
  <si>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</si>
  <si>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</si>
  <si>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</si>
  <si>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</si>
  <si>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</si>
  <si>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</si>
  <si>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</si>
  <si>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</si>
  <si>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</si>
  <si>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</si>
  <si>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</si>
  <si>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</si>
  <si>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</si>
  <si>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</si>
  <si>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</si>
  <si>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</si>
  <si>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</si>
  <si>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</si>
  <si>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</si>
  <si>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</si>
  <si>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</si>
  <si>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</si>
  <si>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</si>
  <si>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</si>
  <si>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</si>
  <si>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</si>
  <si>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</si>
  <si>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</si>
  <si>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</si>
  <si>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</si>
  <si>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</si>
  <si>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</si>
  <si>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</si>
  <si>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</si>
  <si>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</si>
  <si>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</si>
  <si>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</si>
  <si>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</si>
  <si>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</si>
  <si>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</si>
  <si>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</si>
  <si>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</si>
  <si>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</si>
  <si>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</si>
  <si>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</si>
  <si>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</si>
  <si>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</si>
  <si>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</si>
  <si>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</si>
  <si>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</si>
  <si>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</si>
  <si>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</si>
  <si>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</si>
  <si>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</si>
  <si>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</si>
  <si>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</si>
  <si>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</si>
  <si>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</si>
  <si>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</si>
  <si>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</si>
  <si>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</si>
  <si>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</si>
  <si>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</si>
  <si>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</si>
  <si>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</si>
  <si>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</si>
  <si>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</si>
  <si>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</si>
  <si>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</si>
  <si>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</si>
  <si>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</si>
  <si>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</si>
  <si>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</si>
  <si>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</si>
  <si>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</si>
  <si>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</si>
  <si>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</si>
  <si>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</si>
  <si>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</si>
  <si>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</si>
  <si>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</si>
  <si>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</si>
  <si>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</si>
  <si>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</si>
  <si>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</si>
  <si>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</si>
  <si>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</si>
  <si>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</si>
  <si>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</si>
  <si>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</si>
  <si>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</si>
  <si>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</si>
  <si>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</si>
  <si>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</si>
  <si>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</si>
  <si>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</si>
  <si>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</si>
  <si>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</si>
  <si>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</si>
  <si>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</si>
  <si>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</si>
  <si>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</si>
  <si>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</si>
  <si>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</si>
  <si>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</si>
  <si>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</si>
  <si>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</si>
  <si>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</si>
  <si>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</si>
  <si>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</si>
  <si>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</si>
  <si>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</si>
  <si>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</si>
  <si>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</si>
  <si>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</si>
  <si>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</si>
  <si>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</si>
  <si>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</si>
  <si>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</si>
  <si>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</si>
  <si>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</si>
  <si>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</si>
  <si>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</si>
  <si>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</si>
  <si>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</si>
  <si>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</si>
  <si>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</si>
  <si>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</si>
  <si>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</si>
  <si>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</si>
  <si>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</si>
  <si>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</si>
  <si>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</si>
  <si>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</si>
  <si>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</si>
  <si>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</si>
  <si>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</si>
  <si>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</si>
  <si>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</si>
  <si>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</si>
  <si>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</si>
  <si>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</si>
  <si>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</si>
  <si>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</si>
  <si>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</si>
  <si>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</si>
  <si>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</si>
  <si>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</si>
  <si>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</si>
  <si>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</si>
  <si>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</si>
  <si>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</si>
  <si>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</si>
  <si>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</si>
  <si>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</si>
  <si>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</si>
  <si>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</si>
  <si>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</si>
  <si>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</si>
  <si>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</si>
  <si>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</si>
  <si>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</si>
  <si>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</si>
  <si>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</si>
  <si>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</si>
  <si>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</si>
  <si>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</si>
  <si>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</si>
  <si>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</si>
  <si>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</si>
  <si>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</si>
  <si>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</si>
  <si>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</si>
  <si>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</si>
  <si>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</si>
  <si>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</si>
  <si>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</si>
  <si>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</si>
  <si>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</si>
  <si>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</si>
  <si>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</si>
  <si>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</si>
  <si>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</si>
  <si>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</si>
  <si>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</si>
  <si>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</si>
  <si>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</si>
  <si>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</si>
  <si>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</si>
  <si>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</si>
  <si>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</si>
  <si>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</si>
  <si>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</si>
  <si>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</si>
  <si>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</si>
  <si>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</si>
  <si>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</si>
  <si>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</si>
  <si>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</si>
  <si>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</si>
  <si>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</si>
  <si>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</si>
  <si>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</si>
  <si>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</si>
  <si>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</si>
  <si>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</si>
  <si>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</si>
  <si>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</si>
  <si>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</si>
  <si>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</si>
  <si>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</si>
  <si>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</si>
  <si>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</si>
  <si>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</si>
  <si>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</si>
  <si>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</si>
  <si>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</si>
  <si>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</si>
  <si>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</si>
  <si>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</si>
  <si>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</si>
  <si>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</si>
  <si>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</si>
  <si>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</si>
  <si>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</si>
  <si>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</si>
  <si>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</si>
  <si>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</si>
  <si>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</si>
  <si>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</si>
  <si>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</si>
  <si>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</si>
  <si>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</si>
  <si>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</si>
  <si>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</si>
  <si>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</si>
  <si>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</si>
  <si>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</si>
  <si>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</si>
  <si>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</si>
  <si>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</si>
  <si>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</si>
  <si>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</si>
  <si>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</si>
  <si>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</si>
  <si>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</si>
  <si>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</si>
  <si>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</si>
  <si>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</si>
  <si>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</si>
  <si>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</si>
  <si>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</si>
  <si>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</si>
  <si>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</si>
  <si>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</si>
  <si>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</si>
  <si>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</si>
  <si>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</si>
  <si>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</si>
  <si>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</si>
  <si>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</si>
  <si>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</si>
  <si>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</si>
  <si>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</si>
  <si>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</si>
  <si>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</si>
  <si>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</si>
  <si>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</si>
  <si>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</si>
  <si>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</si>
  <si>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</si>
  <si>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</si>
  <si>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</si>
  <si>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</si>
  <si>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</si>
  <si>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</si>
  <si>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</si>
  <si>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</si>
  <si>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</si>
  <si>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</si>
  <si>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</si>
  <si>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</si>
  <si>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</si>
  <si>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</si>
  <si>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</si>
  <si>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</si>
  <si>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</si>
  <si>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</si>
  <si>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</si>
  <si>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</si>
  <si>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</si>
  <si>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</si>
  <si>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</si>
  <si>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</si>
  <si>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</si>
  <si>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</si>
  <si>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</si>
  <si>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</si>
  <si>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</si>
  <si>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</si>
  <si>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</si>
  <si>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</si>
  <si>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</si>
  <si>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</si>
  <si>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</si>
  <si>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</si>
  <si>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</si>
  <si>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</si>
  <si>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</si>
  <si>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</si>
  <si>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</si>
  <si>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</si>
  <si>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</si>
  <si>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</si>
  <si>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</si>
  <si>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</si>
  <si>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</si>
  <si>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</si>
  <si>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</si>
  <si>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</si>
  <si>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</si>
  <si>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</si>
  <si>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</si>
  <si>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</si>
  <si>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</si>
  <si>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</si>
  <si>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</si>
  <si>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</si>
  <si>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</si>
  <si>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</si>
  <si>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</si>
  <si>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</si>
  <si>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</si>
  <si>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</si>
  <si>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</si>
  <si>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</si>
  <si>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</si>
  <si>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</si>
  <si>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</si>
  <si>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</si>
  <si>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</si>
  <si>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</si>
  <si>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</si>
  <si>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</si>
  <si>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</si>
  <si>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</si>
  <si>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</si>
  <si>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</si>
  <si>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</si>
  <si>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</si>
  <si>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</si>
  <si>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</si>
  <si>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</si>
  <si>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</si>
  <si>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</si>
  <si>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</si>
  <si>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</si>
  <si>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</si>
  <si>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</si>
  <si>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</si>
  <si>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</si>
  <si>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</si>
  <si>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</si>
  <si>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</si>
  <si>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</si>
  <si>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</si>
  <si>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</si>
  <si>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</si>
  <si>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</si>
  <si>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</si>
  <si>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</si>
  <si>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</si>
  <si>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</si>
  <si>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</si>
  <si>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</si>
  <si>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</si>
  <si>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</si>
  <si>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</si>
  <si>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</si>
  <si>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</si>
  <si>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</si>
  <si>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</si>
  <si>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</si>
  <si>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</si>
  <si>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</si>
  <si>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</si>
  <si>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</si>
  <si>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</si>
  <si>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</si>
  <si>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</si>
  <si>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</si>
  <si>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</si>
  <si>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</si>
  <si>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</si>
  <si>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</si>
  <si>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</si>
  <si>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</si>
  <si>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</si>
  <si>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</si>
  <si>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</si>
  <si>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</si>
  <si>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</si>
  <si>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</si>
  <si>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</si>
  <si>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</si>
  <si>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</si>
  <si>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</si>
  <si>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</si>
  <si>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</si>
  <si>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</si>
  <si>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</si>
  <si>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</si>
  <si>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</si>
  <si>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</si>
  <si>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</si>
  <si>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</si>
  <si>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</si>
  <si>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</si>
  <si>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</si>
  <si>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</si>
  <si>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</si>
  <si>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</si>
  <si>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</si>
  <si>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</si>
  <si>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</si>
  <si>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</si>
  <si>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</si>
  <si>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</si>
  <si>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</si>
  <si>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</si>
  <si>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</si>
  <si>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</si>
  <si>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</si>
  <si>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</si>
  <si>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</si>
  <si>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</si>
  <si>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</si>
  <si>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</si>
  <si>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</si>
  <si>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</si>
  <si>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</si>
  <si>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</si>
  <si>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</si>
  <si>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</si>
  <si>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</si>
  <si>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</si>
  <si>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</si>
  <si>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</si>
  <si>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</si>
  <si>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</si>
  <si>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</si>
  <si>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</si>
  <si>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</si>
  <si>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</si>
  <si>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</si>
  <si>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</si>
  <si>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</si>
  <si>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</si>
  <si>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</si>
  <si>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</si>
  <si>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</si>
  <si>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</si>
  <si>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</si>
  <si>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</si>
  <si>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</si>
  <si>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</si>
  <si>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</si>
  <si>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</si>
  <si>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</si>
  <si>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</si>
  <si>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</si>
  <si>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</si>
  <si>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</si>
  <si>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</si>
  <si>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</si>
  <si>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</si>
  <si>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</si>
  <si>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</si>
  <si>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</si>
  <si>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</si>
  <si>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</si>
  <si>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</si>
  <si>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</si>
  <si>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</si>
  <si>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</si>
  <si>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</si>
  <si>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</si>
  <si>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</si>
  <si>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</si>
  <si>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</si>
  <si>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</si>
  <si>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</si>
  <si>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</si>
  <si>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</si>
  <si>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</si>
  <si>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</si>
  <si>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</si>
  <si>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</si>
  <si>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</si>
  <si>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</si>
  <si>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</si>
  <si>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</si>
  <si>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</si>
  <si>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</si>
  <si>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</si>
  <si>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</si>
  <si>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</si>
  <si>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</si>
  <si>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</si>
  <si>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</si>
  <si>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</si>
  <si>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</si>
  <si>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</si>
  <si>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</si>
  <si>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</si>
  <si>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</si>
  <si>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</si>
  <si>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</si>
  <si>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</si>
  <si>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</si>
  <si>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</si>
  <si>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</si>
  <si>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</si>
  <si>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</si>
  <si>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</si>
  <si>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</si>
  <si>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</si>
  <si>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</si>
  <si>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</si>
  <si>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</si>
  <si>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</si>
  <si>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</si>
  <si>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</si>
  <si>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</si>
  <si>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</si>
  <si>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</si>
  <si>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</si>
  <si>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</si>
  <si>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</si>
  <si>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</si>
  <si>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</si>
  <si>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</si>
  <si>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</si>
  <si>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</si>
  <si>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</si>
  <si>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</si>
  <si>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</si>
  <si>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</si>
  <si>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</si>
  <si>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</si>
  <si>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</si>
  <si>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</si>
  <si>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</si>
  <si>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</si>
  <si>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</si>
  <si>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</si>
  <si>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</si>
  <si>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</si>
  <si>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</si>
  <si>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</si>
  <si>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</si>
  <si>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</si>
  <si>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</si>
  <si>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</si>
  <si>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</si>
  <si>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</si>
  <si>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</si>
  <si>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</si>
  <si>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</si>
  <si>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</si>
  <si>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</si>
  <si>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</si>
  <si>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</si>
  <si>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</si>
  <si>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</si>
  <si>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</si>
  <si>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</si>
  <si>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</si>
  <si>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</si>
  <si>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</si>
  <si>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</si>
  <si>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</si>
  <si>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</si>
  <si>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</si>
  <si>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</si>
  <si>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</si>
  <si>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</si>
  <si>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</si>
  <si>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</si>
  <si>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</si>
  <si>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</si>
  <si>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</si>
  <si>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</si>
  <si>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</si>
  <si>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</si>
  <si>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</si>
  <si>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</si>
  <si>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</si>
  <si>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</si>
  <si>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</si>
  <si>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</si>
  <si>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</si>
  <si>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</si>
  <si>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</si>
  <si>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</si>
  <si>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</si>
  <si>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</si>
  <si>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</si>
  <si>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</si>
  <si>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</si>
  <si>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</si>
  <si>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</si>
  <si>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</si>
  <si>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</si>
  <si>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</si>
  <si>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</si>
  <si>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</si>
  <si>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</si>
  <si>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</si>
  <si>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</si>
  <si>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</si>
  <si>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</si>
  <si>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</si>
  <si>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</si>
  <si>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</si>
  <si>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</si>
  <si>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</si>
  <si>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</si>
  <si>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</si>
  <si>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</si>
  <si>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</si>
  <si>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</si>
  <si>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</si>
  <si>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</si>
  <si>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</si>
  <si>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</si>
  <si>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</si>
  <si>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</si>
  <si>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</si>
  <si>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</si>
  <si>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</si>
  <si>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</si>
  <si>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</si>
  <si>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</si>
  <si>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</si>
  <si>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</si>
  <si>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</si>
  <si>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</si>
  <si>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</si>
  <si>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</si>
  <si>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</si>
  <si>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</si>
  <si>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</si>
  <si>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</si>
  <si>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</si>
  <si>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</si>
  <si>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</si>
  <si>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</si>
  <si>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</si>
  <si>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</si>
  <si>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</si>
  <si>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</si>
  <si>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</si>
  <si>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</si>
  <si>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</si>
  <si>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</si>
  <si>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</si>
  <si>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</si>
  <si>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</si>
  <si>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</si>
  <si>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</si>
  <si>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</si>
  <si>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</si>
  <si>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</si>
  <si>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</si>
  <si>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</si>
  <si>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</si>
  <si>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</si>
  <si>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</si>
  <si>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</si>
  <si>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</si>
  <si>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</si>
  <si>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</si>
  <si>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</si>
  <si>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</si>
  <si>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</si>
  <si>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</si>
  <si>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</si>
  <si>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</si>
  <si>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</si>
  <si>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</si>
  <si>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</si>
  <si>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</si>
  <si>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</si>
  <si>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</si>
  <si>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</si>
  <si>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</si>
  <si>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</si>
  <si>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</si>
  <si>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</si>
  <si>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</si>
  <si>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</si>
  <si>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</si>
  <si>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</si>
  <si>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</si>
  <si>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</si>
  <si>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</si>
  <si>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</si>
  <si>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</si>
  <si>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</si>
  <si>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</si>
  <si>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</si>
  <si>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</si>
  <si>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</si>
  <si>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</si>
  <si>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</si>
  <si>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</si>
  <si>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</si>
  <si>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</si>
  <si>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</si>
  <si>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</si>
  <si>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</si>
  <si>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</si>
  <si>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</si>
  <si>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</si>
  <si>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</si>
  <si>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</si>
  <si>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</si>
  <si>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</si>
  <si>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</si>
  <si>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</si>
  <si>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</si>
  <si>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</si>
  <si>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</si>
  <si>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</si>
  <si>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</si>
  <si>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</si>
  <si>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</si>
  <si>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</si>
  <si>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</si>
  <si>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</si>
  <si>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</si>
  <si>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</si>
  <si>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</si>
  <si>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</si>
  <si>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</si>
  <si>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</si>
  <si>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</si>
  <si>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</si>
  <si>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</si>
  <si>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</si>
  <si>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</si>
  <si>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</si>
  <si>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</si>
  <si>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</si>
  <si>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</si>
  <si>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</si>
  <si>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</si>
  <si>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</si>
  <si>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</si>
  <si>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</si>
  <si>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</si>
  <si>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</si>
  <si>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</si>
  <si>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</si>
  <si>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</si>
  <si>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</si>
  <si>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</si>
  <si>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</si>
  <si>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</si>
  <si>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</si>
  <si>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</si>
  <si>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</si>
  <si>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</si>
  <si>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</si>
  <si>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</si>
  <si>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</si>
  <si>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</si>
  <si>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</si>
  <si>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</si>
  <si>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</si>
  <si>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</si>
  <si>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</si>
  <si>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</si>
  <si>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</si>
  <si>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</si>
  <si>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</si>
  <si>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</si>
  <si>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</si>
  <si>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</si>
  <si>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</si>
  <si>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</si>
  <si>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</si>
  <si>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</si>
  <si>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</si>
  <si>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</si>
  <si>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</si>
  <si>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</si>
  <si>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</si>
  <si>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</si>
  <si>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</si>
  <si>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</si>
  <si>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</si>
  <si>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</si>
  <si>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</si>
  <si>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</si>
  <si>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</si>
  <si>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</si>
  <si>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</si>
  <si>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</si>
  <si>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</si>
  <si>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</si>
  <si>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</si>
  <si>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</si>
  <si>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</si>
  <si>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</si>
  <si>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</si>
  <si>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</si>
  <si>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</si>
  <si>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</si>
  <si>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</si>
  <si>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</si>
  <si>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</si>
  <si>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</si>
  <si>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</si>
  <si>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</si>
  <si>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</si>
  <si>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</si>
  <si>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</si>
  <si>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</si>
  <si>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</si>
  <si>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</si>
  <si>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</si>
  <si>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</si>
  <si>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</si>
  <si>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</si>
  <si>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</si>
  <si>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</si>
  <si>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</si>
  <si>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</si>
  <si>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</si>
  <si>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</si>
  <si>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</si>
  <si>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</si>
  <si>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</si>
  <si>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</si>
  <si>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</si>
  <si>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</si>
  <si>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</si>
  <si>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</si>
  <si>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</si>
  <si>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</si>
  <si>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</si>
  <si>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</si>
  <si>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</si>
  <si>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</si>
  <si>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</si>
  <si>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</si>
  <si>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</si>
  <si>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</si>
  <si>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</si>
  <si>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</si>
  <si>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</si>
  <si>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</si>
  <si>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</si>
  <si>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</si>
  <si>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</si>
  <si>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</si>
  <si>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</si>
  <si>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</si>
  <si>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</si>
  <si>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</si>
  <si>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</si>
  <si>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</si>
  <si>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</si>
  <si>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</si>
  <si>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</si>
  <si>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</si>
  <si>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</si>
  <si>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</si>
  <si>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</si>
  <si>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</si>
  <si>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</si>
  <si>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</si>
  <si>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</si>
  <si>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</si>
  <si>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</si>
  <si>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</si>
  <si>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</si>
  <si>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</si>
  <si>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</si>
  <si>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</si>
  <si>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</si>
  <si>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</si>
  <si>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</si>
  <si>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</si>
  <si>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</si>
  <si>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</si>
  <si>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</si>
  <si>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</si>
  <si>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</si>
  <si>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</si>
  <si>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</si>
  <si>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</si>
  <si>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</si>
  <si>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</si>
  <si>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</si>
  <si>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</si>
  <si>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</si>
  <si>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</si>
  <si>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</si>
  <si>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</si>
  <si>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</si>
  <si>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</si>
  <si>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</si>
  <si>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</si>
  <si>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</si>
  <si>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</si>
  <si>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</si>
  <si>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</si>
  <si>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</si>
  <si>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</si>
  <si>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</si>
  <si>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</si>
  <si>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</si>
  <si>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</si>
  <si>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</si>
  <si>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</si>
  <si>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</si>
  <si>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</si>
  <si>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</si>
  <si>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</si>
  <si>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</si>
  <si>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</si>
  <si>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</si>
  <si>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</si>
  <si>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</si>
  <si>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</si>
  <si>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</si>
  <si>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</si>
  <si>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</si>
  <si>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</si>
  <si>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</si>
  <si>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</si>
  <si>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</si>
  <si>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</si>
  <si>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</si>
  <si>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</si>
  <si>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</si>
  <si>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</si>
  <si>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</si>
  <si>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</si>
  <si>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</si>
  <si>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</si>
  <si>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</si>
  <si>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</si>
  <si>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</si>
  <si>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</si>
  <si>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</si>
  <si>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</si>
  <si>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</si>
  <si>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</si>
  <si>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</si>
  <si>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</si>
  <si>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</si>
  <si>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</si>
  <si>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</si>
  <si>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</si>
  <si>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</si>
  <si>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</si>
  <si>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</si>
  <si>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</si>
  <si>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</si>
  <si>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</si>
  <si>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</si>
  <si>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</si>
  <si>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</si>
  <si>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</si>
  <si>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</si>
  <si>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</si>
  <si>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</si>
  <si>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</si>
  <si>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</si>
  <si>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</si>
  <si>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</si>
  <si>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</si>
  <si>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</si>
  <si>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</si>
  <si>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</si>
  <si>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</si>
  <si>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</si>
  <si>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</si>
  <si>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</si>
  <si>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</si>
  <si>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</si>
  <si>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</si>
  <si>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</si>
  <si>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</si>
  <si>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</si>
  <si>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</si>
  <si>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</si>
  <si>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</si>
  <si>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</si>
  <si>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</si>
  <si>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</si>
  <si>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</si>
  <si>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</si>
  <si>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</si>
  <si>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</si>
  <si>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</si>
  <si>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</si>
  <si>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</si>
  <si>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</si>
  <si>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</si>
  <si>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</si>
  <si>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</si>
  <si>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</si>
  <si>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</si>
  <si>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</si>
  <si>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</si>
  <si>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</si>
  <si>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</si>
  <si>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</si>
  <si>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</si>
  <si>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</si>
  <si>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</si>
  <si>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</si>
  <si>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</si>
  <si>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</si>
  <si>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</si>
  <si>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</si>
  <si>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</si>
  <si>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</si>
  <si>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</si>
  <si>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</si>
  <si>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</si>
  <si>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</si>
  <si>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</si>
  <si>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</si>
  <si>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</si>
  <si>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</si>
  <si>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</si>
  <si>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</si>
  <si>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</si>
  <si>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</si>
  <si>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</si>
  <si>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</si>
  <si>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</si>
  <si>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</si>
  <si>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</si>
  <si>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</si>
  <si>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</si>
  <si>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</si>
  <si>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</si>
  <si>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</si>
  <si>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</si>
  <si>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</si>
  <si>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</si>
  <si>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</si>
  <si>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</si>
  <si>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</si>
  <si>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</si>
  <si>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</si>
  <si>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</si>
  <si>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</si>
  <si>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</si>
  <si>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</si>
  <si>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</si>
  <si>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</si>
  <si>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</si>
  <si>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</si>
  <si>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</si>
  <si>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</si>
  <si>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</si>
  <si>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</si>
  <si>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</si>
  <si>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</si>
  <si>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</si>
  <si>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</si>
  <si>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</si>
  <si>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</si>
  <si>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</si>
  <si>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</si>
  <si>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</si>
  <si>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</si>
  <si>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</si>
  <si>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</si>
  <si>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</si>
  <si>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</si>
  <si>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</si>
  <si>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</si>
  <si>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</si>
  <si>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</si>
  <si>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</si>
  <si>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</si>
  <si>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</si>
  <si>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</si>
  <si>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</si>
  <si>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</si>
  <si>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</si>
  <si>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</si>
  <si>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</si>
  <si>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</si>
  <si>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</si>
  <si>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</si>
  <si>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</si>
  <si>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</si>
  <si>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</si>
  <si>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</si>
  <si>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</si>
  <si>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</si>
  <si>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</si>
  <si>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</si>
  <si>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</si>
  <si>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</si>
  <si>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</si>
  <si>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</si>
  <si>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</si>
  <si>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</si>
  <si>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</si>
  <si>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</si>
  <si>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</si>
  <si>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</si>
  <si>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</si>
  <si>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</si>
  <si>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</si>
  <si>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</si>
  <si>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</si>
  <si>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</si>
  <si>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</si>
  <si>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</si>
  <si>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</si>
  <si>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</si>
  <si>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</si>
  <si>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</si>
  <si>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</si>
  <si>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</si>
  <si>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</si>
  <si>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</si>
  <si>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</si>
  <si>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</si>
  <si>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</si>
  <si>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</si>
  <si>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</si>
  <si>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</si>
  <si>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</si>
  <si>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</si>
  <si>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</si>
  <si>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</si>
  <si>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</si>
  <si>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</si>
  <si>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</si>
  <si>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</si>
  <si>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</si>
  <si>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</si>
  <si>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</si>
  <si>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</si>
  <si>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</si>
  <si>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</si>
  <si>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</si>
  <si>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</si>
  <si>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</si>
  <si>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</si>
  <si>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</si>
  <si>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</si>
  <si>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</si>
  <si>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</si>
  <si>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</si>
  <si>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</si>
  <si>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</si>
  <si>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</si>
  <si>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</si>
  <si>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</si>
  <si>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</si>
  <si>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</si>
  <si>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</si>
  <si>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</si>
  <si>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</si>
  <si>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</si>
  <si>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</si>
  <si>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</si>
  <si>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</si>
  <si>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</si>
  <si>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</si>
  <si>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</si>
  <si>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</si>
  <si>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</si>
  <si>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</si>
  <si>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</si>
  <si>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</si>
  <si>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</si>
  <si>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</si>
  <si>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</si>
  <si>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</si>
  <si>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</si>
  <si>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</si>
  <si>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</si>
  <si>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</si>
  <si>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</si>
  <si>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</si>
  <si>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</si>
  <si>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</si>
  <si>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</si>
  <si>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</si>
  <si>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</si>
  <si>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</si>
  <si>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</si>
  <si>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</si>
  <si>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</si>
  <si>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</si>
  <si>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</si>
  <si>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</si>
  <si>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</si>
  <si>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</si>
  <si>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</si>
  <si>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</si>
  <si>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</si>
  <si>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</si>
  <si>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</si>
  <si>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</si>
  <si>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</si>
  <si>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</si>
  <si>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</si>
  <si>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</si>
  <si>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</si>
  <si>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</si>
  <si>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</si>
  <si>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</si>
  <si>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</si>
  <si>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</si>
  <si>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</si>
  <si>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</si>
  <si>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</si>
  <si>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</si>
  <si>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</si>
  <si>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</si>
  <si>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</si>
  <si>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</si>
  <si>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</si>
  <si>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</si>
  <si>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</si>
  <si>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</si>
  <si>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</si>
  <si>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</si>
  <si>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</si>
  <si>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</si>
  <si>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</si>
  <si>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</si>
  <si>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</si>
  <si>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</si>
  <si>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</si>
  <si>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</si>
  <si>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</si>
  <si>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</si>
  <si>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</si>
  <si>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</si>
  <si>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</si>
  <si>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</si>
  <si>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</si>
  <si>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</si>
  <si>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</si>
  <si>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</si>
  <si>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</si>
  <si>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</si>
  <si>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</si>
  <si>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</si>
  <si>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</si>
  <si>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</si>
  <si>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</si>
  <si>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</si>
  <si>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</si>
  <si>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</si>
  <si>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</si>
  <si>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</si>
  <si>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</si>
  <si>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</si>
  <si>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</si>
  <si>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</si>
  <si>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</si>
  <si>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</si>
  <si>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</si>
  <si>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</si>
  <si>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</si>
  <si>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</si>
  <si>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</si>
  <si>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</si>
  <si>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</si>
  <si>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</si>
  <si>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</si>
  <si>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</si>
  <si>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</si>
  <si>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</si>
  <si>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</si>
  <si>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</si>
  <si>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</si>
  <si>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</si>
  <si>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</si>
  <si>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</si>
  <si>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</si>
  <si>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</si>
  <si>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</si>
  <si>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</si>
  <si>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</si>
  <si>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</si>
  <si>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</si>
  <si>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</si>
  <si>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</si>
  <si>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</si>
  <si>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</si>
  <si>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</si>
  <si>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</si>
  <si>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</si>
  <si>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</si>
  <si>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</si>
  <si>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</si>
  <si>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</si>
  <si>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</si>
  <si>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</si>
  <si>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</si>
  <si>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</si>
  <si>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</si>
  <si>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</si>
  <si>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</si>
  <si>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</si>
  <si>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</si>
  <si>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</si>
  <si>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</si>
  <si>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</si>
  <si>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</si>
  <si>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</si>
  <si>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</si>
  <si>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</si>
  <si>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</si>
  <si>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</si>
  <si>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</si>
  <si>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</si>
  <si>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</si>
  <si>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</si>
  <si>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</si>
  <si>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</si>
  <si>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</si>
  <si>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</si>
  <si>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</si>
  <si>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</si>
  <si>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</si>
  <si>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</si>
  <si>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</si>
  <si>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</si>
  <si>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</si>
  <si>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</si>
  <si>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</si>
  <si>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</si>
  <si>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</si>
  <si>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</si>
  <si>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</si>
  <si>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</si>
  <si>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</si>
  <si>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</si>
  <si>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</si>
  <si>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</si>
  <si>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</si>
  <si>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</si>
  <si>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</si>
  <si>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</si>
  <si>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</si>
  <si>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</si>
  <si>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</si>
  <si>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</si>
  <si>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</si>
  <si>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</si>
  <si>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</si>
  <si>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</si>
  <si>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</si>
  <si>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</si>
  <si>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</si>
  <si>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</si>
  <si>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</si>
  <si>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</si>
  <si>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</si>
  <si>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</si>
  <si>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</si>
  <si>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</si>
  <si>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</si>
  <si>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</si>
  <si>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</si>
  <si>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</si>
  <si>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</si>
  <si>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</si>
  <si>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</si>
  <si>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</si>
  <si>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</si>
  <si>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</si>
  <si>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</si>
  <si>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</si>
  <si>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</si>
  <si>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</si>
  <si>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</si>
  <si>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</si>
  <si>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</si>
  <si>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</si>
  <si>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</si>
  <si>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</si>
  <si>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</si>
  <si>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</si>
  <si>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</si>
  <si>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</si>
  <si>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</si>
  <si>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</si>
  <si>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</si>
  <si>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</si>
  <si>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</si>
  <si>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</si>
  <si>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</si>
  <si>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</si>
  <si>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</si>
  <si>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</si>
  <si>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</si>
  <si>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</si>
  <si>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</si>
  <si>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</si>
  <si>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</si>
  <si>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</si>
  <si>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</si>
  <si>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</si>
  <si>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</si>
  <si>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</si>
  <si>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</si>
  <si>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</si>
  <si>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</si>
  <si>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</si>
  <si>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</si>
  <si>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</si>
  <si>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</si>
  <si>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</si>
  <si>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</si>
  <si>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</si>
  <si>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</si>
  <si>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</si>
  <si>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</si>
  <si>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</si>
  <si>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</si>
  <si>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</si>
  <si>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</si>
  <si>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</si>
  <si>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</si>
  <si>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</si>
  <si>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</si>
  <si>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</si>
  <si>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</si>
  <si>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</si>
  <si>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</si>
  <si>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</si>
  <si>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</si>
  <si>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</si>
  <si>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</si>
  <si>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</si>
  <si>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</si>
  <si>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</si>
  <si>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</si>
  <si>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</si>
  <si>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</si>
  <si>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</si>
  <si>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</si>
  <si>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</si>
  <si>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</si>
  <si>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</si>
  <si>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</si>
  <si>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</si>
  <si>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</si>
  <si>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</si>
  <si>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</si>
  <si>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</si>
  <si>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</si>
  <si>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</si>
  <si>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</si>
  <si>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</si>
  <si>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</si>
  <si>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</si>
  <si>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</si>
  <si>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</si>
  <si>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</si>
  <si>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</si>
  <si>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</si>
  <si>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</si>
  <si>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</si>
  <si>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</si>
  <si>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</si>
  <si>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</si>
  <si>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</si>
  <si>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</si>
  <si>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</si>
  <si>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</si>
  <si>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</si>
  <si>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</si>
  <si>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</si>
  <si>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</si>
  <si>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</si>
  <si>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</si>
  <si>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</si>
  <si>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</si>
  <si>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</si>
  <si>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</si>
  <si>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</si>
  <si>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</si>
  <si>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</si>
  <si>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</si>
  <si>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</si>
  <si>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</si>
  <si>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</si>
  <si>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</si>
  <si>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</si>
  <si>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</si>
  <si>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</si>
  <si>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</si>
  <si>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</si>
  <si>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</si>
  <si>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</si>
  <si>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</si>
  <si>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</si>
  <si>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</si>
  <si>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</si>
  <si>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</si>
  <si>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</si>
  <si>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</si>
  <si>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</si>
  <si>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</si>
  <si>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</si>
  <si>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</si>
  <si>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</si>
  <si>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</si>
  <si>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</si>
  <si>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</si>
  <si>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</si>
  <si>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</si>
  <si>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</si>
  <si>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</si>
  <si>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</si>
  <si>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</si>
  <si>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</si>
  <si>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</si>
  <si>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</si>
  <si>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</si>
  <si>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</si>
  <si>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</si>
  <si>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</si>
  <si>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</si>
  <si>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</si>
  <si>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</si>
  <si>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</si>
  <si>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</si>
  <si>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</si>
  <si>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</si>
  <si>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</si>
  <si>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</si>
  <si>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</si>
  <si>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</si>
  <si>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</si>
  <si>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</si>
  <si>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</si>
  <si>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</si>
  <si>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</si>
  <si>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</si>
  <si>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</si>
  <si>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</si>
  <si>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</si>
  <si>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</si>
  <si>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</si>
  <si>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</si>
  <si>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</si>
  <si>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</si>
  <si>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</si>
  <si>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</si>
  <si>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</si>
  <si>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</si>
  <si>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</si>
  <si>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</si>
  <si>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</si>
  <si>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</si>
  <si>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</si>
  <si>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</si>
  <si>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</si>
  <si>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</si>
  <si>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</si>
  <si>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</si>
  <si>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</si>
  <si>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</si>
  <si>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</si>
  <si>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</si>
  <si>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</si>
  <si>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</si>
  <si>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</si>
  <si>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</si>
  <si>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</si>
  <si>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</si>
  <si>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</si>
  <si>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</si>
  <si>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</si>
  <si>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</si>
  <si>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</si>
  <si>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</si>
  <si>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</si>
  <si>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</si>
  <si>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</si>
  <si>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</si>
  <si>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</si>
  <si>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</si>
  <si>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</si>
  <si>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</si>
  <si>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</si>
  <si>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</si>
  <si>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</si>
  <si>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</si>
  <si>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</si>
  <si>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</si>
  <si>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</si>
  <si>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</si>
  <si>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</si>
  <si>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</si>
  <si>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</si>
  <si>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</si>
  <si>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</si>
  <si>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</si>
  <si>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</si>
  <si>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</si>
  <si>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</si>
  <si>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</si>
  <si>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</si>
  <si>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</si>
  <si>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</si>
  <si>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</si>
  <si>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</si>
  <si>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</si>
  <si>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</si>
  <si>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</si>
  <si>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</si>
  <si>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</si>
  <si>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</si>
  <si>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</si>
  <si>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</si>
  <si>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</si>
  <si>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</si>
  <si>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</si>
  <si>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</si>
  <si>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</si>
  <si>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</si>
  <si>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</si>
  <si>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</si>
  <si>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</si>
  <si>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</si>
  <si>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</si>
  <si>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</si>
  <si>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</si>
  <si>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</si>
  <si>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</si>
  <si>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</si>
  <si>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</si>
  <si>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</si>
  <si>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</si>
  <si>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</si>
  <si>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</si>
  <si>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</si>
  <si>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</si>
  <si>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</si>
  <si>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</si>
  <si>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</si>
  <si>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</si>
  <si>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</si>
  <si>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</si>
  <si>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</si>
  <si>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</si>
  <si>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</si>
  <si>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</si>
  <si>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</si>
  <si>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</si>
  <si>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</si>
  <si>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</si>
  <si>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</si>
  <si>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</si>
  <si>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</si>
  <si>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</si>
  <si>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</si>
  <si>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</si>
  <si>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</si>
  <si>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</si>
  <si>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</si>
  <si>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</si>
  <si>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</si>
  <si>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</si>
  <si>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</si>
  <si>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</si>
  <si>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</si>
  <si>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</si>
  <si>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</si>
  <si>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</si>
  <si>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</si>
  <si>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</si>
  <si>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</si>
  <si>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</si>
  <si>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</si>
  <si>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</si>
  <si>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</si>
  <si>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</si>
  <si>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</si>
  <si>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</si>
  <si>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</si>
  <si>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</si>
  <si>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</si>
  <si>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</si>
  <si>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</si>
  <si>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</si>
  <si>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</si>
  <si>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</si>
  <si>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</si>
  <si>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</si>
  <si>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</si>
  <si>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</si>
  <si>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</si>
  <si>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</si>
  <si>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</si>
  <si>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</si>
  <si>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</si>
  <si>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</si>
  <si>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</si>
  <si>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</si>
  <si>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</si>
  <si>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</si>
  <si>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</si>
  <si>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</si>
  <si>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</si>
  <si>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</si>
  <si>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</si>
  <si>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</si>
  <si>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</si>
  <si>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</si>
  <si>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</si>
  <si>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</si>
  <si>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</si>
  <si>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</si>
  <si>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</si>
  <si>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</si>
  <si>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</si>
  <si>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</si>
  <si>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</si>
  <si>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</si>
  <si>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</si>
  <si>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</si>
  <si>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</si>
  <si>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</si>
  <si>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</si>
  <si>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</si>
  <si>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</si>
  <si>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</si>
  <si>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</si>
  <si>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</si>
  <si>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</si>
  <si>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</si>
  <si>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</si>
  <si>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</si>
  <si>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</si>
  <si>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</si>
  <si>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</si>
  <si>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</si>
  <si>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</si>
  <si>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</si>
  <si>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</si>
  <si>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</si>
  <si>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</si>
  <si>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</si>
  <si>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</si>
  <si>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</si>
  <si>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</si>
  <si>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</si>
  <si>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</si>
  <si>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</si>
  <si>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</si>
  <si>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</si>
  <si>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</si>
  <si>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</si>
  <si>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</si>
  <si>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</si>
  <si>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</si>
  <si>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</si>
  <si>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</si>
  <si>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</si>
  <si>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</si>
  <si>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</si>
  <si>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</si>
  <si>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</si>
  <si>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</si>
  <si>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</si>
  <si>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</si>
  <si>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</si>
  <si>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</si>
  <si>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</si>
  <si>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</si>
  <si>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</si>
  <si>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</si>
  <si>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</si>
  <si>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</si>
  <si>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</si>
  <si>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</si>
  <si>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</si>
  <si>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</si>
  <si>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</si>
  <si>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</si>
  <si>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</si>
  <si>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</si>
  <si>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</si>
  <si>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</si>
  <si>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</si>
  <si>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</si>
  <si>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</si>
  <si>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</si>
  <si>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</si>
  <si>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</si>
  <si>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</si>
  <si>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</si>
  <si>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</si>
  <si>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</si>
  <si>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</si>
  <si>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</si>
  <si>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</si>
  <si>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</si>
  <si>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</si>
  <si>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</si>
  <si>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</si>
  <si>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</si>
  <si>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</si>
  <si>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</si>
  <si>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</si>
  <si>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</si>
  <si>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</si>
  <si>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</si>
  <si>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</si>
  <si>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</si>
  <si>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</si>
  <si>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</si>
  <si>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</si>
  <si>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</si>
  <si>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</si>
  <si>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</si>
  <si>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</si>
  <si>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</si>
  <si>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</si>
  <si>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</si>
  <si>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</si>
  <si>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</si>
  <si>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</si>
  <si>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</si>
  <si>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</si>
  <si>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</si>
  <si>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</si>
  <si>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</si>
  <si>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</si>
  <si>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</si>
  <si>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</si>
  <si>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</si>
  <si>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</si>
  <si>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</si>
  <si>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</si>
  <si>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</si>
  <si>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</si>
  <si>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</si>
  <si>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</si>
  <si>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</si>
  <si>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</si>
  <si>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</si>
  <si>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</si>
  <si>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</si>
  <si>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</si>
  <si>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</si>
  <si>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</si>
  <si>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</si>
  <si>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</si>
  <si>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</si>
  <si>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</si>
  <si>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</si>
  <si>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</si>
  <si>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</si>
  <si>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</si>
  <si>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</si>
  <si>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</si>
  <si>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</si>
  <si>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</si>
  <si>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</si>
  <si>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</si>
  <si>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</si>
  <si>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</si>
  <si>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</si>
  <si>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</si>
  <si>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</si>
  <si>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</si>
  <si>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</si>
  <si>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</si>
  <si>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</si>
  <si>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</si>
  <si>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</si>
  <si>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</si>
  <si>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</si>
  <si>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</si>
  <si>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</si>
  <si>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</si>
  <si>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</si>
  <si>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</si>
  <si>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</si>
  <si>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</si>
  <si>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</si>
  <si>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</si>
  <si>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</si>
  <si>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</si>
  <si>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</si>
  <si>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</si>
  <si>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</si>
  <si>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</si>
  <si>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</si>
  <si>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</si>
  <si>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</si>
  <si>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</si>
  <si>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</si>
  <si>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</si>
  <si>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</si>
  <si>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</si>
  <si>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</si>
  <si>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</si>
  <si>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</si>
  <si>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</si>
  <si>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</si>
  <si>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</si>
  <si>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</si>
  <si>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</si>
  <si>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</si>
  <si>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</si>
  <si>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</si>
  <si>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</si>
  <si>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</si>
  <si>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</si>
  <si>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</si>
  <si>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</si>
  <si>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</si>
  <si>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</si>
  <si>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</si>
  <si>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</si>
  <si>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</si>
  <si>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</si>
  <si>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</si>
  <si>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</si>
  <si>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</si>
  <si>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</si>
  <si>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</si>
  <si>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</si>
  <si>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</si>
  <si>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</si>
  <si>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</si>
  <si>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</si>
  <si>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</si>
  <si>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</si>
  <si>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</si>
  <si>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</si>
  <si>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</si>
  <si>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</si>
  <si>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</si>
  <si>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</si>
  <si>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</si>
  <si>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</si>
  <si>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</si>
  <si>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</si>
  <si>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</si>
  <si>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</si>
  <si>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</si>
  <si>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</si>
  <si>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</si>
  <si>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</si>
  <si>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</si>
  <si>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</si>
  <si>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</si>
  <si>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</si>
  <si>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</si>
  <si>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</si>
  <si>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</si>
  <si>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</si>
  <si>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</si>
  <si>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</si>
  <si>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</si>
  <si>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</si>
  <si>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</si>
  <si>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</si>
  <si>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</si>
  <si>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</si>
  <si>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</si>
  <si>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</si>
  <si>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</si>
  <si>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</si>
  <si>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</si>
  <si>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</si>
  <si>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</si>
  <si>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</si>
  <si>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</si>
  <si>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</si>
  <si>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</si>
  <si>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</si>
  <si>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</si>
  <si>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</si>
  <si>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</si>
  <si>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</si>
  <si>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</si>
  <si>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</si>
  <si>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</si>
  <si>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</si>
  <si>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</si>
  <si>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</si>
  <si>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</si>
  <si>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</si>
  <si>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</si>
  <si>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</si>
  <si>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</si>
  <si>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</si>
  <si>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</si>
  <si>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</si>
  <si>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</si>
  <si>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</si>
  <si>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</si>
  <si>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</si>
  <si>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</si>
  <si>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</si>
  <si>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</si>
  <si>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</si>
  <si>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</si>
  <si>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</si>
  <si>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</si>
  <si>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</si>
  <si>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</si>
  <si>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</si>
  <si>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</si>
  <si>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</si>
  <si>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</si>
  <si>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</si>
  <si>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</si>
  <si>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</si>
  <si>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</si>
  <si>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</si>
  <si>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</si>
  <si>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</si>
  <si>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</si>
  <si>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</si>
  <si>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</si>
  <si>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</si>
  <si>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</si>
  <si>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</si>
  <si>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</si>
  <si>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</si>
  <si>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</si>
  <si>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</si>
  <si>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</si>
  <si>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</si>
  <si>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</si>
  <si>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</si>
  <si>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</si>
  <si>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</si>
  <si>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</si>
  <si>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</si>
  <si>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</si>
  <si>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</si>
  <si>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</si>
  <si>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</si>
  <si>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</si>
  <si>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</si>
  <si>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</si>
  <si>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</si>
  <si>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</si>
  <si>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</si>
  <si>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</si>
  <si>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</si>
  <si>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</si>
  <si>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</si>
  <si>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</si>
  <si>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</si>
  <si>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</si>
  <si>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</si>
  <si>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</si>
  <si>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</si>
  <si>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</si>
  <si>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</si>
  <si>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</si>
  <si>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</si>
  <si>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</si>
  <si>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</si>
  <si>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</si>
  <si>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</si>
  <si>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</si>
  <si>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</si>
  <si>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</si>
  <si>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</si>
  <si>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</si>
  <si>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</si>
  <si>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</si>
  <si>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</si>
  <si>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</si>
  <si>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</si>
  <si>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</si>
  <si>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</si>
  <si>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</si>
  <si>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</si>
  <si>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</si>
  <si>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</si>
  <si>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</si>
  <si>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</si>
  <si>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</si>
  <si>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</si>
  <si>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</si>
  <si>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</si>
  <si>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</si>
  <si>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</si>
  <si>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</si>
  <si>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</si>
  <si>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</si>
  <si>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</si>
  <si>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</si>
  <si>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</si>
  <si>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</si>
  <si>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</si>
  <si>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</si>
  <si>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</si>
  <si>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</si>
  <si>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</si>
  <si>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</si>
  <si>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</si>
  <si>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</si>
  <si>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</si>
  <si>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</si>
  <si>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</si>
  <si>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</si>
  <si>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</si>
  <si>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</si>
  <si>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</si>
  <si>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</si>
  <si>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</si>
  <si>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</si>
  <si>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</si>
  <si>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</si>
  <si>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</si>
  <si>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</si>
  <si>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</si>
  <si>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</si>
  <si>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</si>
  <si>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</si>
  <si>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</si>
  <si>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</si>
  <si>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</si>
  <si>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</si>
  <si>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</si>
  <si>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</si>
  <si>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</si>
  <si>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</si>
  <si>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</si>
  <si>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</si>
  <si>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</si>
  <si>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</si>
  <si>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</si>
  <si>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</si>
  <si>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</si>
  <si>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</si>
  <si>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</si>
  <si>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</si>
  <si>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</si>
  <si>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</si>
  <si>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</si>
  <si>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</si>
  <si>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</si>
  <si>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</si>
  <si>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</si>
  <si>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</si>
  <si>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</si>
  <si>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</si>
  <si>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</si>
  <si>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</si>
  <si>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</si>
  <si>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</si>
  <si>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</si>
  <si>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</si>
  <si>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</si>
  <si>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</si>
  <si>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</si>
  <si>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</si>
  <si>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</si>
  <si>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</si>
  <si>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</si>
  <si>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</si>
  <si>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</si>
  <si>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</si>
  <si>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</si>
  <si>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</si>
  <si>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</si>
  <si>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</si>
  <si>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</si>
  <si>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</si>
  <si>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</si>
  <si>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</si>
  <si>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</si>
  <si>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</si>
  <si>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</si>
  <si>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</si>
  <si>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</si>
  <si>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</si>
  <si>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</si>
  <si>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</si>
  <si>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</si>
  <si>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</si>
  <si>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</si>
  <si>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</si>
  <si>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</si>
  <si>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</si>
  <si>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</si>
  <si>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</si>
  <si>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</si>
  <si>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</si>
  <si>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</si>
  <si>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</si>
  <si>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</si>
  <si>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</si>
  <si>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</si>
  <si>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</si>
  <si>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</si>
  <si>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</si>
  <si>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</si>
  <si>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</si>
  <si>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</si>
  <si>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</si>
  <si>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</si>
  <si>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</si>
  <si>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</si>
  <si>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</si>
  <si>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</si>
  <si>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</si>
  <si>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</si>
  <si>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</si>
  <si>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</si>
  <si>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</si>
  <si>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</si>
  <si>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</si>
  <si>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</si>
  <si>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</si>
  <si>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</si>
  <si>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</si>
  <si>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</si>
  <si>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</si>
  <si>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</si>
  <si>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</si>
  <si>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</si>
  <si>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</si>
  <si>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</si>
  <si>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</si>
  <si>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</si>
  <si>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</si>
  <si>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</si>
  <si>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</si>
  <si>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</si>
  <si>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</si>
  <si>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</si>
  <si>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</si>
  <si>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</si>
  <si>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</si>
  <si>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</si>
  <si>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</si>
  <si>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</si>
  <si>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</si>
  <si>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</si>
  <si>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</si>
  <si>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</si>
  <si>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</si>
  <si>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</si>
  <si>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</si>
  <si>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</si>
  <si>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</si>
  <si>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</si>
  <si>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</si>
  <si>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</si>
  <si>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</si>
  <si>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</si>
  <si>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</si>
  <si>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</si>
  <si>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</si>
  <si>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</si>
  <si>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</si>
  <si>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</si>
  <si>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</si>
  <si>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</si>
  <si>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</si>
  <si>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</si>
  <si>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</si>
  <si>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</si>
  <si>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</si>
  <si>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</si>
  <si>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</si>
  <si>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</si>
  <si>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</si>
  <si>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</si>
  <si>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</si>
  <si>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</si>
  <si>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</si>
  <si>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</si>
  <si>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</si>
  <si>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</si>
  <si>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</si>
  <si>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</si>
  <si>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</si>
  <si>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</si>
  <si>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</si>
  <si>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</si>
  <si>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</si>
  <si>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</si>
  <si>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</si>
  <si>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</si>
  <si>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</si>
  <si>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</si>
  <si>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</si>
  <si>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</si>
  <si>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</si>
  <si>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</si>
  <si>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</si>
  <si>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</si>
  <si>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</si>
  <si>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</si>
  <si>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</si>
  <si>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</si>
  <si>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</si>
  <si>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</si>
  <si>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</si>
  <si>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</si>
  <si>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</si>
  <si>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</si>
  <si>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</si>
  <si>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</si>
  <si>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</si>
  <si>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</si>
  <si>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</si>
  <si>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</si>
  <si>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</si>
  <si>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</si>
  <si>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</si>
  <si>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</si>
  <si>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</si>
  <si>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</si>
  <si>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</si>
  <si>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</si>
  <si>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</si>
  <si>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</si>
  <si>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</si>
  <si>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</si>
  <si>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</si>
  <si>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</si>
  <si>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</si>
  <si>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</si>
  <si>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</si>
  <si>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</si>
  <si>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</si>
  <si>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</si>
  <si>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</si>
  <si>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</si>
  <si>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</si>
  <si>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</si>
  <si>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</si>
  <si>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</si>
  <si>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</si>
  <si>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</si>
  <si>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</si>
  <si>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</si>
  <si>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</si>
  <si>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</si>
  <si>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</si>
  <si>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</si>
  <si>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</si>
  <si>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</si>
  <si>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</si>
  <si>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</si>
  <si>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</si>
  <si>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</si>
  <si>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</si>
  <si>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</si>
  <si>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</si>
  <si>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</si>
  <si>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</si>
  <si>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</si>
  <si>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</si>
  <si>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</si>
  <si>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</si>
  <si>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</si>
  <si>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</si>
  <si>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</si>
  <si>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</si>
  <si>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</si>
  <si>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</si>
  <si>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</si>
  <si>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</si>
  <si>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</si>
  <si>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</si>
  <si>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</si>
  <si>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</si>
  <si>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</si>
  <si>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</si>
  <si>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</si>
  <si>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</si>
  <si>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</si>
  <si>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</si>
  <si>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</si>
  <si>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</si>
  <si>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</si>
  <si>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</si>
  <si>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</si>
  <si>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</si>
  <si>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</si>
  <si>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</si>
  <si>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</si>
  <si>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</si>
  <si>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</si>
  <si>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</si>
  <si>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</si>
  <si>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</si>
  <si>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</si>
  <si>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</si>
  <si>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</si>
  <si>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</si>
  <si>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</si>
  <si>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</si>
  <si>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</si>
  <si>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</si>
  <si>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</si>
  <si>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</si>
  <si>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</si>
  <si>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</si>
  <si>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</si>
  <si>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</si>
  <si>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</si>
  <si>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</si>
  <si>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</si>
  <si>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</si>
  <si>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</si>
  <si>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</si>
  <si>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</si>
  <si>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</si>
  <si>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</si>
  <si>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</si>
  <si>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</si>
  <si>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</si>
  <si>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</si>
  <si>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</si>
  <si>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</si>
  <si>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</si>
  <si>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</si>
  <si>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</si>
  <si>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</si>
  <si>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</si>
  <si>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</si>
  <si>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</si>
  <si>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</si>
  <si>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</si>
  <si>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</si>
  <si>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</si>
  <si>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</si>
  <si>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</si>
  <si>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</si>
  <si>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</si>
  <si>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</si>
  <si>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</si>
  <si>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</si>
  <si>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</si>
  <si>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</si>
  <si>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</si>
  <si>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</si>
  <si>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</si>
  <si>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</si>
  <si>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</si>
  <si>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</si>
  <si>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</si>
  <si>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</si>
  <si>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</si>
  <si>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</si>
  <si>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</si>
  <si>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</si>
  <si>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</si>
  <si>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</si>
  <si>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</si>
  <si>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</si>
  <si>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</si>
  <si>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</si>
  <si>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</si>
  <si>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</si>
  <si>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</si>
  <si>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</si>
  <si>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</si>
  <si>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</si>
  <si>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</si>
  <si>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</si>
  <si>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</si>
  <si>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</si>
  <si>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</si>
  <si>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</si>
  <si>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</si>
  <si>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</si>
  <si>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</si>
  <si>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</si>
  <si>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</si>
  <si>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</si>
  <si>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</si>
  <si>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</si>
  <si>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</si>
  <si>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</si>
  <si>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</si>
  <si>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</si>
  <si>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</si>
  <si>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</si>
  <si>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</si>
  <si>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</si>
  <si>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</si>
  <si>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</si>
  <si>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</si>
  <si>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</si>
  <si>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</si>
  <si>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</si>
  <si>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</si>
  <si>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</si>
  <si>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</si>
  <si>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</si>
  <si>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</si>
  <si>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</si>
  <si>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</si>
  <si>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</si>
  <si>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</si>
  <si>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</si>
  <si>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</si>
  <si>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</si>
  <si>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</si>
  <si>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</si>
  <si>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</si>
  <si>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</si>
  <si>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</si>
  <si>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</si>
  <si>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</si>
  <si>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</si>
  <si>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</si>
  <si>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</si>
  <si>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</si>
  <si>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</si>
  <si>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</si>
  <si>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</si>
  <si>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</si>
  <si>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</si>
  <si>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</si>
  <si>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</si>
  <si>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</si>
  <si>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</si>
  <si>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</si>
  <si>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</si>
  <si>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</si>
  <si>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</si>
  <si>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</si>
  <si>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</si>
  <si>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</si>
  <si>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</si>
  <si>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</si>
  <si>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</si>
  <si>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</si>
  <si>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</si>
  <si>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</si>
  <si>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</si>
  <si>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</si>
  <si>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</si>
  <si>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</si>
  <si>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</si>
  <si>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</si>
  <si>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</si>
  <si>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</si>
  <si>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</si>
  <si>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</si>
  <si>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</si>
  <si>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</si>
  <si>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</si>
  <si>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</si>
  <si>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</si>
  <si>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</si>
  <si>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</si>
  <si>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</si>
  <si>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</si>
  <si>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</si>
  <si>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</si>
  <si>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</si>
  <si>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</si>
  <si>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</si>
  <si>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</si>
  <si>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</si>
  <si>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</si>
  <si>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</si>
  <si>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</si>
  <si>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</si>
  <si>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</si>
  <si>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</si>
  <si>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</si>
  <si>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</si>
  <si>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</si>
  <si>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</si>
  <si>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</si>
  <si>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</si>
  <si>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</si>
  <si>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</si>
  <si>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</si>
  <si>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</si>
  <si>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</si>
  <si>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</si>
  <si>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</si>
  <si>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</si>
  <si>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</si>
  <si>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</si>
  <si>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</si>
  <si>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</si>
  <si>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</si>
  <si>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</si>
  <si>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</si>
  <si>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</si>
  <si>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</si>
  <si>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</si>
  <si>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</si>
  <si>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</si>
  <si>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</si>
  <si>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</si>
  <si>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</si>
  <si>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</si>
  <si>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</si>
  <si>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</si>
  <si>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</si>
  <si>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</si>
  <si>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</si>
  <si>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</si>
  <si>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</si>
  <si>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</si>
  <si>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</si>
  <si>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</si>
  <si>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</si>
  <si>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</si>
  <si>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</si>
  <si>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</si>
  <si>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</si>
  <si>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</si>
  <si>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</si>
  <si>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</si>
  <si>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</si>
  <si>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</si>
  <si>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</si>
  <si>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</si>
  <si>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</si>
  <si>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</si>
  <si>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</si>
  <si>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</si>
  <si>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</si>
  <si>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</si>
  <si>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</si>
  <si>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</si>
  <si>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</si>
  <si>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</si>
  <si>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</si>
  <si>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</si>
  <si>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</si>
  <si>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</si>
  <si>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</si>
  <si>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</si>
  <si>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</si>
  <si>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</si>
  <si>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</si>
  <si>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</si>
  <si>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</si>
  <si>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</si>
  <si>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</si>
  <si>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</si>
  <si>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</si>
  <si>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</si>
  <si>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</si>
  <si>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</si>
  <si>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</si>
  <si>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</si>
  <si>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</si>
  <si>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</si>
  <si>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</si>
  <si>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</si>
  <si>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</si>
  <si>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</si>
  <si>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</si>
  <si>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</si>
  <si>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</si>
  <si>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</si>
  <si>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</si>
  <si>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</si>
  <si>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</si>
  <si>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</si>
  <si>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</si>
  <si>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</si>
  <si>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</si>
  <si>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</si>
  <si>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</si>
  <si>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</si>
  <si>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</si>
  <si>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</si>
  <si>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</si>
  <si>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</si>
  <si>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</si>
  <si>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</si>
  <si>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</si>
  <si>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</si>
  <si>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</si>
  <si>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</si>
  <si>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</si>
  <si>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</si>
  <si>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</si>
  <si>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</si>
  <si>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</si>
  <si>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</si>
  <si>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</si>
  <si>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</si>
  <si>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</si>
  <si>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</si>
  <si>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</si>
  <si>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</si>
  <si>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</si>
  <si>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</si>
  <si>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</si>
  <si>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</si>
  <si>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</si>
  <si>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</si>
  <si>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</si>
  <si>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</si>
  <si>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</si>
  <si>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</si>
  <si>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</si>
  <si>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</si>
  <si>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</si>
  <si>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</si>
  <si>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</si>
  <si>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</si>
  <si>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</si>
  <si>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</si>
  <si>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</si>
  <si>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</si>
  <si>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</si>
  <si>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</si>
  <si>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</si>
  <si>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</si>
  <si>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</si>
  <si>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</si>
  <si>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</si>
  <si>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</si>
  <si>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</si>
  <si>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</si>
  <si>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</si>
  <si>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</si>
  <si>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</si>
  <si>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</si>
  <si>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</si>
  <si>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</si>
  <si>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</si>
  <si>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</si>
  <si>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</si>
  <si>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</si>
  <si>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</si>
  <si>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</si>
  <si>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</si>
  <si>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</si>
  <si>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</si>
  <si>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</si>
  <si>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</si>
  <si>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</si>
  <si>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</si>
  <si>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</si>
  <si>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</si>
  <si>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</si>
  <si>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</si>
  <si>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</si>
  <si>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</si>
  <si>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</si>
  <si>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</si>
  <si>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</si>
  <si>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</si>
  <si>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</si>
  <si>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</si>
  <si>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</si>
  <si>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</si>
  <si>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</si>
  <si>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</si>
  <si>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</si>
  <si>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</si>
  <si>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</si>
  <si>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</si>
  <si>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</si>
  <si>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</si>
  <si>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</si>
  <si>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</si>
  <si>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</si>
  <si>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</si>
  <si>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</si>
  <si>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</si>
  <si>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</si>
  <si>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</si>
  <si>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</si>
  <si>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</si>
  <si>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</si>
  <si>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</si>
  <si>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</si>
  <si>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</si>
  <si>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</si>
  <si>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</si>
  <si>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</si>
  <si>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</si>
  <si>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</si>
  <si>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</si>
  <si>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</si>
  <si>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</si>
  <si>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</si>
  <si>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</si>
  <si>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</si>
  <si>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</si>
  <si>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</si>
  <si>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</si>
  <si>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</si>
  <si>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</si>
  <si>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</si>
  <si>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</si>
  <si>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</si>
  <si>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</si>
  <si>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</si>
  <si>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</si>
  <si>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</si>
  <si>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</si>
  <si>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</si>
  <si>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</si>
  <si>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</si>
  <si>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</si>
  <si>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</si>
  <si>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</si>
  <si>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</si>
  <si>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</si>
  <si>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</si>
  <si>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</si>
  <si>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</si>
  <si>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</si>
  <si>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</si>
  <si>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</si>
  <si>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</si>
  <si>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</si>
  <si>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</si>
  <si>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</si>
  <si>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</si>
  <si>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</si>
  <si>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</si>
  <si>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</si>
  <si>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</si>
  <si>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</si>
  <si>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</si>
  <si>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</si>
  <si>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</si>
  <si>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</si>
  <si>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</si>
  <si>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</si>
  <si>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</si>
  <si>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</si>
  <si>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</si>
  <si>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</si>
  <si>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</si>
  <si>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</si>
  <si>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</si>
  <si>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</si>
  <si>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</si>
  <si>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</si>
  <si>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</si>
  <si>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</si>
  <si>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</si>
  <si>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</si>
  <si>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</si>
  <si>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</si>
  <si>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</si>
  <si>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</si>
  <si>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</si>
  <si>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</si>
  <si>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</si>
  <si>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</si>
  <si>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</si>
  <si>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</si>
  <si>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</si>
  <si>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</si>
  <si>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</si>
  <si>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</si>
  <si>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</si>
  <si>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</si>
  <si>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</si>
  <si>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</si>
  <si>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</si>
  <si>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</si>
  <si>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</si>
  <si>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</si>
  <si>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</si>
  <si>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</si>
  <si>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</si>
  <si>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</si>
  <si>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</si>
  <si>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</si>
  <si>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</si>
  <si>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</si>
  <si>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</si>
  <si>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</si>
  <si>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</si>
  <si>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</si>
  <si>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</si>
  <si>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</si>
  <si>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</si>
  <si>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</si>
  <si>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</si>
  <si>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</si>
  <si>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</si>
  <si>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</si>
  <si>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</si>
  <si>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</si>
  <si>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</si>
  <si>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</si>
  <si>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</si>
  <si>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</si>
  <si>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</si>
  <si>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</si>
  <si>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</si>
  <si>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</si>
  <si>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</si>
  <si>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</si>
  <si>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</si>
  <si>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</si>
  <si>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</si>
  <si>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</si>
  <si>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</si>
  <si>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</si>
  <si>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</si>
  <si>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</si>
  <si>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</si>
  <si>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</si>
  <si>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</si>
  <si>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</si>
  <si>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</si>
  <si>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</si>
  <si>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</si>
  <si>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</si>
  <si>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</si>
  <si>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</si>
  <si>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</si>
  <si>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</si>
  <si>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</si>
  <si>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</si>
  <si>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</si>
  <si>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</si>
  <si>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</si>
  <si>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</si>
  <si>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</si>
  <si>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</si>
  <si>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</si>
  <si>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</si>
  <si>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</si>
  <si>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</si>
  <si>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</si>
  <si>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</si>
  <si>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</si>
  <si>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</si>
  <si>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</si>
  <si>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</si>
  <si>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</si>
  <si>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</si>
  <si>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</si>
  <si>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</si>
  <si>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</si>
  <si>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</si>
  <si>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</si>
  <si>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</si>
  <si>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</si>
  <si>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</si>
  <si>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</si>
  <si>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</si>
  <si>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</si>
  <si>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</si>
  <si>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</si>
  <si>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</si>
  <si>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</si>
  <si>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</si>
  <si>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</si>
  <si>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</si>
  <si>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</si>
  <si>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</si>
  <si>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</si>
  <si>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</si>
  <si>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</si>
  <si>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</si>
  <si>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</si>
  <si>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</si>
  <si>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</si>
  <si>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</si>
  <si>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</si>
  <si>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</si>
  <si>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</si>
  <si>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</si>
  <si>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</si>
  <si>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</si>
  <si>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</si>
  <si>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</si>
  <si>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</si>
  <si>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</si>
  <si>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</si>
  <si>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</si>
  <si>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</si>
  <si>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</si>
  <si>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</si>
  <si>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</si>
  <si>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</si>
  <si>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</si>
  <si>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</si>
  <si>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</si>
  <si>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</si>
  <si>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</si>
  <si>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</si>
  <si>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</si>
  <si>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</si>
  <si>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</si>
  <si>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</si>
  <si>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</si>
  <si>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</si>
  <si>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</si>
  <si>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</si>
  <si>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</si>
  <si>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</si>
  <si>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</si>
  <si>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</si>
  <si>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</si>
  <si>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</si>
  <si>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</si>
  <si>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</si>
  <si>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</si>
  <si>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</si>
  <si>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</si>
  <si>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</si>
  <si>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</si>
  <si>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</si>
  <si>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</si>
  <si>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</si>
  <si>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</si>
  <si>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</si>
  <si>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</si>
  <si>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</si>
  <si>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</si>
  <si>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</si>
  <si>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</si>
  <si>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</si>
  <si>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</si>
  <si>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</si>
  <si>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</si>
  <si>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</si>
  <si>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</si>
  <si>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</si>
  <si>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</si>
  <si>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</si>
  <si>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</si>
  <si>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</si>
  <si>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</si>
  <si>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</si>
  <si>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</si>
  <si>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</si>
  <si>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</si>
  <si>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</si>
  <si>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</si>
  <si>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</si>
  <si>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</si>
  <si>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</si>
  <si>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</si>
  <si>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</si>
  <si>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</si>
  <si>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</si>
  <si>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</si>
  <si>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</si>
  <si>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</si>
  <si>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</si>
  <si>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</si>
  <si>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</si>
  <si>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</si>
  <si>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</si>
  <si>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</si>
  <si>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</si>
  <si>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</si>
  <si>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</si>
  <si>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</si>
  <si>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</si>
  <si>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</si>
  <si>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</si>
  <si>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</si>
  <si>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</si>
  <si>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</si>
  <si>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</si>
  <si>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</si>
  <si>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</si>
  <si>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</si>
  <si>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</si>
  <si>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</si>
  <si>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</si>
  <si>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</si>
  <si>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</si>
  <si>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</si>
  <si>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</si>
  <si>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</si>
  <si>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</si>
  <si>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</si>
  <si>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</si>
  <si>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</si>
  <si>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</si>
  <si>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</si>
  <si>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</si>
  <si>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</si>
  <si>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</si>
  <si>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</si>
  <si>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</si>
  <si>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</si>
  <si>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</si>
  <si>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</si>
  <si>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</si>
  <si>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</si>
  <si>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</si>
  <si>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</si>
  <si>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</si>
  <si>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</si>
  <si>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</si>
  <si>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</si>
  <si>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</si>
  <si>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</si>
  <si>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</si>
  <si>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</si>
  <si>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</si>
  <si>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</si>
  <si>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</si>
  <si>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</si>
  <si>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</si>
  <si>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</si>
  <si>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</si>
  <si>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</si>
  <si>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</si>
  <si>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</si>
  <si>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</si>
  <si>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</si>
  <si>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</si>
  <si>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</si>
  <si>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</si>
  <si>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</si>
  <si>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</si>
  <si>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</si>
  <si>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</si>
  <si>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</si>
  <si>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</si>
  <si>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</si>
  <si>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</si>
  <si>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</si>
  <si>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</si>
  <si>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</si>
  <si>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</si>
  <si>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</si>
  <si>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</si>
  <si>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</si>
  <si>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</si>
  <si>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</si>
  <si>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</si>
  <si>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</si>
  <si>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</si>
  <si>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</si>
  <si>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</si>
  <si>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</si>
  <si>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</si>
  <si>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</si>
  <si>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</si>
  <si>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</si>
  <si>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</si>
  <si>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</si>
  <si>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</si>
  <si>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</si>
  <si>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</si>
  <si>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</si>
  <si>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</si>
  <si>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</si>
  <si>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</si>
  <si>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</si>
  <si>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</si>
  <si>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</si>
  <si>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</si>
  <si>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</si>
  <si>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</si>
  <si>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</si>
  <si>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</si>
  <si>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</si>
  <si>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</si>
  <si>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</si>
  <si>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</si>
  <si>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</si>
  <si>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</si>
  <si>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</si>
  <si>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</si>
  <si>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</si>
  <si>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</si>
  <si>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</si>
  <si>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</si>
  <si>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</si>
  <si>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</si>
  <si>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</si>
  <si>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</si>
  <si>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</si>
  <si>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</si>
  <si>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</si>
  <si>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</si>
  <si>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</si>
  <si>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</si>
  <si>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</si>
  <si>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</si>
  <si>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</si>
  <si>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</si>
  <si>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</si>
  <si>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</si>
  <si>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</si>
  <si>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</si>
  <si>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</si>
  <si>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</si>
  <si>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</si>
  <si>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</si>
  <si>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</si>
  <si>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</si>
  <si>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</si>
  <si>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</si>
  <si>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</si>
  <si>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</si>
  <si>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</si>
  <si>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</si>
  <si>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</si>
  <si>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</si>
  <si>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</si>
  <si>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</si>
  <si>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</si>
  <si>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</si>
  <si>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</si>
  <si>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</si>
  <si>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</si>
  <si>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</si>
  <si>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</si>
  <si>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</si>
  <si>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</si>
  <si>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</si>
  <si>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</si>
  <si>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</si>
  <si>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</si>
  <si>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</si>
  <si>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</si>
  <si>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</si>
  <si>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</si>
  <si>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</si>
  <si>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</si>
  <si>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</si>
  <si>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</si>
  <si>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</si>
  <si>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</si>
  <si>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</si>
  <si>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</si>
  <si>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</si>
  <si>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</si>
  <si>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</si>
  <si>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</si>
  <si>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</si>
  <si>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</si>
  <si>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</si>
  <si>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</si>
  <si>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</si>
  <si>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</si>
  <si>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</si>
  <si>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</si>
  <si>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</si>
  <si>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</si>
  <si>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</si>
  <si>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</si>
  <si>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</si>
  <si>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</si>
  <si>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</si>
  <si>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</si>
  <si>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</si>
  <si>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</si>
  <si>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</si>
  <si>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</si>
  <si>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</si>
  <si>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</si>
  <si>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</si>
  <si>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</si>
  <si>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</si>
  <si>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</si>
  <si>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</si>
  <si>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</si>
  <si>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</si>
  <si>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</si>
  <si>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</si>
  <si>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</si>
  <si>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</si>
  <si>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</si>
  <si>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</si>
  <si>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</si>
  <si>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</si>
  <si>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</si>
  <si>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</si>
  <si>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</si>
  <si>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</si>
  <si>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</si>
  <si>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</si>
  <si>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</si>
  <si>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</si>
  <si>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</si>
  <si>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</si>
  <si>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</si>
  <si>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</si>
  <si>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</si>
  <si>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</si>
  <si>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</si>
  <si>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</si>
  <si>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</si>
  <si>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</si>
  <si>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</si>
  <si>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</si>
  <si>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</si>
  <si>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</si>
  <si>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</si>
  <si>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</si>
  <si>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</si>
  <si>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</si>
  <si>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</si>
  <si>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</si>
  <si>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</si>
  <si>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</si>
  <si>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</si>
  <si>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</si>
  <si>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</si>
  <si>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</si>
  <si>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</si>
  <si>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</si>
  <si>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</si>
  <si>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</si>
  <si>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</si>
  <si>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</si>
  <si>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</si>
  <si>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</si>
  <si>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</si>
  <si>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</si>
  <si>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</si>
  <si>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</si>
  <si>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</si>
  <si>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</si>
  <si>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</si>
  <si>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</si>
  <si>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</si>
  <si>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</si>
  <si>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</si>
  <si>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</si>
  <si>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</si>
  <si>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</si>
  <si>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</si>
  <si>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</si>
  <si>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</si>
  <si>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</si>
  <si>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</si>
  <si>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</si>
  <si>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</si>
  <si>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</si>
  <si>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</si>
  <si>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</si>
  <si>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</si>
  <si>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</si>
  <si>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</si>
  <si>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</si>
  <si>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</si>
  <si>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</si>
  <si>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</si>
  <si>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</si>
  <si>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</si>
  <si>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</si>
  <si>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</si>
  <si>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</si>
  <si>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</si>
  <si>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</si>
  <si>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</si>
  <si>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</si>
  <si>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</si>
  <si>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</si>
  <si>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</si>
  <si>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</si>
  <si>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</si>
  <si>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</si>
  <si>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</si>
  <si>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</si>
  <si>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</si>
  <si>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</si>
  <si>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</si>
  <si>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</si>
  <si>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</si>
  <si>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</si>
  <si>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</si>
  <si>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</si>
  <si>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</si>
  <si>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</si>
  <si>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</si>
  <si>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</si>
  <si>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</si>
  <si>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</si>
  <si>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</si>
  <si>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</si>
  <si>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</si>
  <si>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</si>
  <si>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</si>
  <si>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</si>
  <si>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</si>
  <si>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</si>
  <si>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</si>
  <si>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</si>
  <si>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</si>
  <si>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</si>
  <si>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</si>
  <si>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</si>
  <si>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</si>
  <si>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</si>
  <si>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</si>
  <si>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</si>
  <si>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</si>
  <si>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</si>
  <si>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</si>
  <si>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</si>
  <si>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</si>
  <si>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</si>
  <si>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</si>
  <si>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</si>
  <si>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</si>
  <si>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</si>
  <si>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</si>
  <si>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</si>
  <si>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</si>
  <si>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</si>
  <si>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</si>
  <si>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</si>
  <si>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</si>
  <si>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</si>
  <si>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</si>
  <si>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</si>
  <si>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</si>
  <si>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</si>
  <si>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</si>
  <si>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</si>
  <si>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</si>
  <si>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</si>
  <si>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</si>
  <si>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</si>
  <si>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</si>
  <si>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</si>
  <si>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</si>
  <si>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</si>
  <si>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</si>
  <si>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</si>
  <si>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</si>
  <si>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</si>
  <si>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</si>
  <si>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</si>
  <si>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</si>
  <si>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</si>
  <si>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</si>
  <si>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</si>
  <si>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</si>
  <si>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</si>
  <si>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</si>
  <si>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</si>
  <si>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</si>
  <si>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</si>
  <si>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</si>
  <si>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</si>
  <si>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</si>
  <si>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</si>
  <si>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</si>
  <si>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</si>
  <si>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</si>
  <si>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</si>
  <si>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</si>
  <si>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</si>
  <si>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</si>
  <si>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</si>
  <si>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</si>
  <si>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</si>
  <si>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</si>
  <si>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</si>
  <si>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</si>
  <si>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</si>
  <si>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</si>
  <si>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</si>
  <si>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</si>
  <si>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</si>
  <si>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</si>
  <si>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</si>
  <si>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</si>
  <si>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</si>
  <si>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</si>
  <si>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</si>
  <si>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</si>
  <si>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</si>
  <si>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</si>
  <si>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</si>
  <si>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</si>
  <si>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</si>
  <si>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</si>
  <si>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</si>
  <si>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</si>
  <si>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</si>
  <si>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</si>
  <si>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</si>
  <si>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</si>
  <si>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</si>
  <si>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</si>
  <si>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</si>
  <si>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</si>
  <si>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</si>
  <si>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</si>
  <si>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</si>
  <si>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</si>
  <si>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</si>
  <si>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</si>
  <si>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</si>
  <si>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</si>
  <si>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</si>
  <si>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</si>
  <si>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</si>
  <si>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</si>
  <si>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</si>
  <si>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</si>
  <si>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</si>
  <si>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</si>
  <si>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</si>
  <si>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</si>
  <si>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</si>
  <si>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</si>
  <si>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</si>
  <si>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</si>
  <si>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</si>
  <si>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</si>
  <si>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</si>
  <si>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</si>
  <si>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</si>
  <si>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</si>
  <si>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</si>
  <si>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</si>
  <si>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</si>
  <si>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</si>
  <si>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</si>
  <si>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</si>
  <si>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</si>
  <si>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</si>
  <si>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</si>
  <si>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</si>
  <si>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</si>
  <si>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</si>
  <si>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</si>
  <si>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</si>
  <si>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</si>
  <si>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</si>
  <si>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</si>
  <si>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</si>
  <si>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</si>
  <si>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</si>
  <si>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</si>
  <si>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</si>
  <si>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</si>
  <si>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</si>
  <si>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</si>
  <si>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</si>
  <si>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</si>
  <si>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</si>
  <si>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</si>
  <si>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</si>
  <si>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</si>
  <si>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</si>
  <si>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</si>
  <si>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</si>
  <si>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</si>
  <si>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</si>
  <si>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</si>
  <si>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</si>
  <si>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</si>
  <si>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</si>
  <si>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</si>
  <si>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</si>
  <si>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</si>
  <si>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</si>
  <si>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</si>
  <si>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</si>
  <si>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</si>
  <si>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</si>
  <si>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</si>
  <si>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</si>
  <si>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</si>
  <si>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</si>
  <si>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</si>
  <si>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</si>
  <si>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</si>
  <si>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</si>
  <si>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</si>
  <si>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</si>
  <si>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</si>
  <si>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</si>
  <si>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</si>
  <si>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</si>
  <si>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</si>
  <si>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</si>
  <si>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</si>
  <si>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</si>
  <si>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</si>
  <si>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</si>
  <si>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</si>
  <si>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</si>
  <si>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</si>
  <si>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</si>
  <si>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</si>
  <si>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</si>
  <si>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</si>
  <si>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</si>
  <si>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</si>
  <si>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</si>
  <si>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</si>
  <si>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</si>
  <si>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</si>
  <si>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</si>
  <si>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</si>
  <si>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</si>
  <si>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</si>
  <si>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</si>
  <si>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</si>
  <si>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</si>
  <si>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</si>
  <si>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</si>
  <si>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</si>
  <si>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</si>
  <si>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</si>
  <si>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</si>
  <si>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</si>
  <si>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</si>
  <si>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</si>
  <si>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</si>
  <si>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</si>
  <si>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</si>
  <si>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</si>
  <si>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</si>
  <si>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</si>
  <si>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</si>
  <si>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</si>
  <si>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</si>
  <si>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</si>
  <si>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</si>
  <si>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</si>
  <si>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</si>
  <si>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</si>
  <si>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</si>
  <si>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</si>
  <si>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</si>
  <si>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</si>
  <si>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</si>
  <si>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</si>
  <si>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</si>
  <si>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</si>
  <si>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</si>
  <si>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</si>
  <si>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</si>
  <si>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</si>
  <si>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</si>
  <si>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</si>
  <si>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</si>
  <si>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</si>
  <si>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</si>
  <si>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</si>
  <si>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</si>
  <si>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</si>
  <si>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</si>
  <si>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</si>
  <si>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</si>
  <si>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</si>
  <si>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</si>
  <si>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</si>
  <si>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</si>
  <si>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</si>
  <si>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</si>
  <si>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</si>
  <si>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</si>
  <si>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</si>
  <si>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</si>
  <si>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</si>
  <si>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</si>
  <si>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</si>
  <si>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</si>
  <si>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</si>
  <si>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</si>
  <si>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</si>
  <si>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</si>
  <si>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</si>
  <si>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</si>
  <si>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</si>
  <si>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</si>
  <si>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</si>
  <si>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</si>
  <si>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</si>
  <si>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</si>
  <si>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</si>
  <si>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</si>
  <si>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</si>
  <si>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</si>
  <si>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</si>
  <si>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</si>
  <si>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</si>
  <si>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</si>
  <si>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</si>
  <si>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</si>
  <si>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</si>
  <si>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</si>
  <si>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</si>
  <si>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</si>
  <si>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</si>
  <si>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</si>
  <si>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</si>
  <si>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</si>
  <si>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</si>
  <si>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</si>
  <si>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</si>
  <si>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</si>
  <si>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</si>
  <si>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</si>
  <si>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</si>
  <si>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</si>
  <si>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</si>
  <si>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</si>
  <si>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</si>
  <si>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</si>
  <si>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</si>
  <si>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</si>
  <si>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</si>
  <si>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</si>
  <si>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</si>
  <si>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</si>
  <si>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</si>
  <si>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</si>
  <si>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</si>
  <si>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</si>
  <si>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</si>
  <si>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</si>
  <si>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</si>
  <si>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</si>
  <si>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</si>
  <si>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</si>
  <si>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</si>
  <si>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</si>
  <si>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</si>
  <si>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</si>
  <si>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</si>
  <si>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</si>
  <si>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</si>
  <si>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</si>
  <si>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</si>
  <si>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</si>
  <si>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</si>
  <si>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</si>
  <si>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</si>
  <si>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</si>
  <si>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</si>
  <si>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</si>
  <si>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</si>
  <si>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</si>
  <si>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</si>
  <si>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</si>
  <si>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</si>
  <si>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</si>
  <si>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</si>
  <si>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</si>
  <si>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</si>
  <si>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</si>
  <si>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</si>
  <si>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</si>
  <si>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</si>
  <si>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</si>
  <si>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</si>
  <si>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</si>
  <si>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</si>
  <si>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</si>
  <si>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</si>
  <si>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</si>
  <si>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</si>
  <si>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</si>
  <si>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</si>
  <si>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</si>
  <si>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</si>
  <si>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</si>
  <si>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</si>
  <si>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</si>
  <si>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</si>
  <si>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</si>
  <si>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</si>
  <si>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</si>
  <si>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</si>
  <si>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</si>
  <si>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</si>
  <si>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</si>
  <si>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</si>
  <si>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</si>
  <si>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</si>
  <si>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</si>
  <si>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</si>
  <si>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</si>
  <si>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</si>
  <si>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</si>
  <si>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</si>
  <si>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</si>
  <si>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</si>
  <si>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</si>
  <si>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</si>
  <si>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</si>
  <si>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</si>
  <si>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</si>
  <si>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</si>
  <si>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</si>
  <si>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</si>
  <si>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</si>
  <si>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</si>
  <si>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</si>
  <si>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</si>
  <si>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</si>
  <si>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</si>
  <si>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</si>
  <si>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</si>
  <si>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</si>
  <si>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</si>
  <si>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</si>
  <si>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</si>
  <si>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</si>
  <si>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</si>
  <si>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</si>
  <si>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</si>
  <si>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</si>
  <si>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</si>
  <si>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</si>
  <si>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</si>
  <si>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</si>
  <si>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</si>
  <si>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</si>
  <si>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</si>
  <si>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</si>
  <si>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</si>
  <si>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</si>
  <si>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</si>
  <si>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</si>
  <si>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</si>
  <si>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</si>
  <si>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</si>
  <si>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</si>
  <si>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</si>
  <si>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</si>
  <si>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</si>
  <si>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</si>
  <si>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</si>
  <si>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</si>
  <si>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</si>
  <si>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</si>
  <si>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</si>
  <si>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</si>
  <si>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</si>
  <si>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</si>
  <si>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</si>
  <si>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</si>
  <si>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</si>
  <si>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</si>
  <si>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</si>
  <si>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</si>
  <si>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</si>
  <si>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</si>
  <si>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</si>
  <si>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</si>
  <si>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</si>
  <si>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</si>
  <si>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</si>
  <si>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</si>
  <si>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</si>
  <si>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</si>
  <si>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</si>
  <si>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</si>
  <si>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</si>
  <si>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</si>
  <si>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</si>
  <si>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</si>
  <si>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</si>
  <si>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</si>
  <si>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</si>
  <si>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</si>
  <si>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</si>
  <si>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</si>
  <si>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</si>
  <si>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</si>
  <si>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</si>
  <si>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</si>
  <si>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</si>
  <si>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</si>
  <si>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</si>
  <si>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</si>
  <si>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</si>
  <si>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</si>
  <si>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</si>
  <si>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</si>
  <si>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</si>
  <si>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</si>
  <si>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</si>
  <si>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</si>
  <si>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</si>
  <si>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</si>
  <si>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</si>
  <si>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</si>
  <si>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</si>
  <si>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</si>
  <si>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</si>
  <si>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</si>
  <si>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</si>
  <si>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</si>
  <si>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</si>
  <si>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</si>
  <si>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</si>
  <si>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</si>
  <si>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</si>
  <si>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</si>
  <si>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</si>
  <si>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</si>
  <si>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</si>
  <si>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</si>
  <si>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</si>
  <si>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</si>
  <si>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</si>
  <si>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</si>
  <si>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</si>
  <si>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</si>
  <si>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</si>
  <si>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</si>
  <si>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</si>
  <si>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</si>
  <si>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</si>
  <si>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</si>
  <si>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</si>
  <si>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</si>
  <si>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</si>
  <si>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</si>
  <si>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</si>
  <si>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</si>
  <si>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</si>
  <si>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</si>
  <si>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</si>
  <si>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</si>
  <si>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</si>
  <si>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</si>
  <si>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</si>
  <si>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</si>
  <si>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</si>
  <si>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</si>
  <si>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</si>
  <si>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</si>
  <si>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</si>
  <si>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</si>
  <si>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</si>
  <si>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</si>
  <si>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</si>
  <si>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</si>
  <si>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</si>
  <si>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</si>
  <si>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</si>
  <si>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</si>
  <si>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</si>
  <si>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</si>
  <si>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</si>
  <si>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</si>
  <si>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</si>
  <si>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</si>
  <si>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</si>
  <si>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</si>
  <si>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</si>
  <si>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</si>
  <si>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</si>
  <si>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</si>
  <si>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</si>
  <si>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</si>
  <si>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</si>
  <si>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</si>
  <si>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</si>
  <si>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</si>
  <si>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</si>
  <si>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</si>
  <si>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</si>
  <si>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</si>
  <si>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</si>
  <si>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</si>
  <si>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</si>
  <si>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</si>
  <si>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</si>
  <si>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</si>
  <si>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</si>
  <si>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</si>
  <si>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</si>
  <si>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</si>
  <si>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</si>
  <si>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</si>
  <si>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</si>
  <si>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</si>
  <si>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</si>
  <si>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</si>
  <si>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</si>
  <si>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</si>
  <si>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</si>
  <si>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</si>
  <si>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</si>
  <si>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</si>
  <si>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</si>
  <si>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</si>
  <si>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</si>
  <si>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</si>
  <si>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</si>
  <si>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</si>
  <si>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</si>
  <si>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</si>
  <si>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</si>
  <si>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</si>
  <si>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</si>
  <si>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</si>
  <si>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</si>
  <si>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</si>
  <si>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</si>
  <si>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</si>
  <si>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</si>
  <si>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</si>
  <si>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</si>
  <si>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</si>
  <si>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</si>
  <si>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</si>
  <si>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</si>
  <si>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</si>
  <si>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</si>
  <si>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</si>
  <si>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</si>
  <si>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</si>
  <si>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</si>
  <si>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</si>
  <si>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</si>
  <si>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</si>
  <si>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</si>
  <si>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</si>
  <si>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</si>
  <si>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</si>
  <si>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</si>
  <si>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</si>
  <si>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</si>
  <si>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</si>
  <si>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</si>
  <si>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</si>
  <si>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</si>
  <si>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</si>
  <si>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</si>
  <si>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</si>
  <si>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</si>
  <si>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</si>
  <si>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</si>
  <si>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</si>
  <si>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</si>
  <si>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</si>
  <si>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</si>
  <si>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</si>
  <si>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</si>
  <si>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</si>
  <si>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</si>
  <si>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</si>
  <si>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</si>
  <si>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</si>
  <si>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</si>
  <si>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</si>
  <si>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</si>
  <si>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</si>
  <si>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</si>
  <si>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</si>
  <si>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</si>
  <si>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</si>
  <si>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</si>
  <si>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</si>
  <si>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</si>
  <si>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</si>
  <si>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</si>
  <si>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</si>
  <si>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</si>
  <si>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</si>
  <si>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</si>
  <si>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</si>
  <si>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</si>
  <si>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</si>
  <si>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</si>
  <si>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</si>
  <si>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</si>
  <si>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</si>
  <si>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</si>
  <si>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</si>
  <si>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</si>
  <si>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</si>
  <si>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</si>
  <si>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</si>
  <si>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</si>
  <si>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</si>
  <si>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</si>
  <si>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</si>
  <si>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</si>
  <si>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</si>
  <si>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</si>
  <si>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</si>
  <si>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</si>
  <si>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</si>
  <si>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</si>
  <si>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</si>
  <si>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</si>
  <si>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</si>
  <si>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</si>
  <si>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</si>
  <si>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</si>
  <si>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</si>
  <si>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</si>
  <si>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</si>
  <si>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</si>
  <si>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</si>
  <si>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</si>
  <si>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</si>
  <si>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</si>
  <si>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</si>
  <si>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</si>
  <si>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</si>
  <si>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</si>
  <si>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</si>
  <si>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</si>
  <si>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</si>
  <si>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</si>
  <si>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</si>
  <si>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</si>
  <si>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</si>
  <si>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</si>
  <si>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</si>
  <si>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</si>
  <si>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</si>
  <si>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</si>
  <si>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</si>
  <si>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</si>
  <si>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</si>
  <si>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</si>
  <si>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</si>
  <si>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</si>
  <si>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</si>
  <si>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</si>
  <si>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</si>
  <si>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</si>
  <si>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</si>
  <si>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</si>
  <si>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</si>
  <si>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</si>
  <si>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</si>
  <si>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</si>
  <si>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</si>
  <si>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</si>
  <si>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</si>
  <si>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</si>
  <si>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</si>
  <si>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</si>
  <si>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</si>
  <si>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</si>
  <si>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</si>
  <si>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</si>
  <si>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</si>
  <si>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</si>
  <si>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</si>
  <si>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</si>
  <si>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</si>
  <si>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</si>
  <si>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</si>
  <si>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</si>
  <si>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</si>
  <si>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</si>
  <si>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</si>
  <si>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</si>
  <si>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</si>
  <si>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</si>
  <si>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</si>
  <si>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</si>
  <si>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</si>
  <si>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</si>
  <si>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</si>
  <si>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</si>
  <si>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</si>
  <si>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</si>
  <si>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</si>
  <si>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</si>
  <si>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</si>
  <si>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</si>
  <si>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</si>
  <si>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</si>
  <si>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</si>
  <si>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</si>
  <si>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</si>
  <si>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</si>
  <si>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</si>
  <si>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</si>
  <si>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</si>
  <si>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</si>
  <si>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</si>
  <si>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</si>
  <si>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</si>
  <si>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</si>
  <si>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</si>
  <si>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</si>
  <si>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</si>
  <si>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</si>
  <si>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</si>
  <si>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</si>
  <si>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</si>
  <si>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</si>
  <si>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</si>
  <si>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</si>
  <si>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</si>
  <si>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</si>
  <si>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</si>
  <si>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</si>
  <si>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</si>
  <si>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</si>
  <si>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</si>
  <si>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</si>
  <si>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</si>
  <si>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</si>
  <si>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</si>
  <si>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</si>
  <si>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</si>
  <si>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</si>
  <si>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</si>
  <si>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</si>
  <si>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</si>
  <si>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</si>
  <si>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</si>
  <si>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</si>
  <si>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</si>
  <si>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</si>
  <si>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</si>
  <si>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</si>
  <si>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</si>
  <si>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</si>
  <si>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</si>
  <si>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</si>
  <si>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</si>
  <si>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</si>
  <si>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</si>
  <si>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</si>
  <si>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</si>
  <si>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</si>
  <si>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</si>
  <si>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</si>
  <si>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</si>
  <si>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</si>
  <si>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</si>
  <si>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</si>
  <si>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</si>
  <si>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</si>
  <si>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</si>
  <si>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</si>
  <si>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</si>
  <si>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</si>
  <si>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</si>
  <si>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</si>
  <si>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</si>
  <si>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</si>
  <si>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</si>
  <si>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</si>
  <si>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</si>
  <si>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</si>
  <si>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</si>
  <si>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</si>
  <si>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</si>
  <si>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</si>
  <si>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</si>
  <si>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</si>
  <si>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</si>
  <si>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</si>
  <si>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</si>
  <si>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</si>
  <si>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</si>
  <si>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</si>
  <si>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</si>
  <si>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</si>
  <si>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</si>
  <si>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</si>
  <si>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</si>
  <si>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</si>
  <si>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</si>
  <si>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</si>
  <si>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</si>
  <si>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</si>
  <si>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</si>
  <si>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</si>
  <si>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</si>
  <si>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</si>
  <si>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</si>
  <si>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</si>
  <si>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</si>
  <si>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</si>
  <si>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</si>
  <si>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</si>
  <si>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</si>
  <si>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</si>
  <si>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</si>
  <si>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</si>
  <si>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</si>
  <si>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</si>
  <si>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</si>
  <si>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</si>
  <si>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</si>
  <si>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</si>
  <si>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</si>
  <si>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</si>
  <si>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</si>
  <si>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</si>
  <si>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</si>
  <si>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</si>
  <si>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</si>
  <si>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</si>
  <si>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</si>
  <si>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</si>
  <si>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</si>
  <si>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</si>
  <si>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</si>
  <si>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</si>
  <si>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</si>
  <si>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</si>
  <si>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</si>
  <si>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</si>
  <si>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</si>
  <si>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</si>
  <si>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</si>
  <si>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</si>
  <si>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</si>
  <si>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</si>
  <si>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</si>
  <si>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</si>
  <si>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</si>
  <si>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</si>
  <si>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</si>
  <si>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</si>
  <si>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</si>
  <si>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</si>
  <si>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</si>
  <si>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</si>
  <si>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</si>
  <si>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</si>
  <si>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</si>
  <si>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</si>
  <si>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</si>
  <si>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</si>
  <si>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</si>
  <si>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</si>
  <si>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</si>
  <si>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</si>
  <si>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</si>
  <si>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</si>
  <si>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</si>
  <si>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</si>
  <si>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</si>
  <si>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</si>
  <si>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</si>
  <si>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</si>
  <si>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</si>
  <si>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</si>
  <si>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</si>
  <si>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</si>
  <si>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</si>
  <si>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</si>
  <si>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</si>
  <si>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</si>
  <si>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</si>
  <si>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</si>
  <si>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</si>
  <si>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</si>
  <si>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</si>
  <si>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</si>
  <si>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</si>
  <si>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</si>
  <si>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</si>
  <si>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</si>
  <si>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</si>
  <si>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</si>
  <si>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</si>
  <si>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</si>
  <si>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</si>
  <si>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</si>
  <si>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</si>
  <si>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</si>
  <si>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</si>
  <si>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</si>
  <si>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</si>
  <si>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</si>
  <si>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</si>
  <si>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</si>
  <si>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</si>
  <si>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</si>
  <si>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</si>
  <si>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</si>
  <si>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</si>
  <si>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</si>
  <si>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</si>
  <si>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</si>
  <si>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</si>
  <si>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</si>
  <si>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</si>
  <si>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</si>
  <si>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</si>
  <si>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</si>
  <si>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</si>
  <si>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</si>
  <si>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</si>
  <si>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</si>
  <si>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</si>
  <si>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</si>
  <si>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</si>
  <si>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</si>
  <si>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</si>
  <si>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</si>
  <si>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</si>
  <si>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</si>
  <si>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</si>
  <si>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</si>
  <si>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</si>
  <si>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</si>
  <si>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</si>
  <si>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</si>
  <si>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</si>
  <si>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</si>
  <si>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</si>
  <si>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</si>
  <si>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</si>
  <si>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</si>
  <si>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</si>
  <si>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</si>
  <si>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</si>
  <si>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</si>
  <si>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</si>
  <si>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</si>
  <si>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</si>
  <si>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</si>
  <si>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</si>
  <si>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</si>
  <si>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</si>
  <si>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</si>
  <si>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</si>
  <si>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</si>
  <si>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</si>
  <si>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</si>
  <si>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</si>
  <si>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</si>
  <si>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</si>
  <si>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</si>
  <si>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</si>
  <si>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</si>
  <si>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</si>
  <si>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</si>
  <si>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</si>
  <si>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</si>
  <si>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</si>
  <si>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</si>
  <si>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</si>
  <si>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</si>
  <si>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</si>
  <si>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</si>
  <si>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</si>
  <si>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</si>
  <si>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</si>
  <si>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</si>
  <si>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</si>
  <si>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</si>
  <si>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</si>
  <si>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</si>
  <si>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</si>
  <si>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</si>
  <si>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</si>
  <si>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</si>
  <si>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</si>
  <si>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</si>
  <si>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</si>
  <si>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</si>
  <si>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</si>
  <si>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</si>
  <si>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</si>
  <si>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</si>
  <si>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</si>
  <si>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</si>
  <si>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</si>
  <si>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</si>
  <si>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</si>
  <si>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</si>
  <si>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</si>
  <si>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</si>
  <si>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</si>
  <si>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</si>
  <si>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</si>
  <si>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</si>
  <si>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</si>
  <si>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</si>
  <si>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</si>
  <si>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</si>
  <si>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</si>
  <si>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</si>
  <si>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</si>
  <si>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</si>
  <si>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</si>
  <si>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</si>
  <si>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</si>
  <si>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</si>
  <si>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</si>
  <si>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</si>
  <si>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</si>
  <si>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</si>
  <si>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</si>
  <si>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</si>
  <si>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</si>
  <si>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</si>
  <si>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</si>
  <si>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</si>
  <si>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</si>
  <si>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</si>
  <si>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</si>
  <si>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</si>
  <si>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</si>
  <si>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</si>
  <si>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</si>
  <si>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</si>
  <si>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</si>
  <si>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</si>
  <si>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</si>
  <si>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</si>
  <si>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</si>
  <si>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</si>
  <si>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</si>
  <si>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</si>
  <si>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</si>
  <si>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</si>
  <si>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</si>
  <si>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</si>
  <si>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</si>
  <si>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</si>
  <si>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</si>
  <si>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</si>
  <si>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</si>
  <si>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</si>
  <si>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</si>
  <si>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</si>
  <si>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</si>
  <si>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</si>
  <si>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</si>
  <si>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</si>
  <si>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</si>
  <si>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</si>
  <si>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</si>
  <si>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</si>
  <si>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</si>
  <si>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</si>
  <si>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</si>
  <si>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</si>
  <si>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</si>
  <si>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</si>
  <si>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</si>
  <si>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</si>
  <si>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</si>
  <si>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</si>
  <si>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</si>
  <si>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</si>
  <si>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</si>
  <si>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</si>
  <si>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</si>
  <si>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</si>
  <si>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</si>
  <si>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</si>
  <si>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</si>
  <si>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</si>
  <si>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</si>
  <si>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</si>
  <si>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</si>
  <si>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</si>
  <si>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</si>
  <si>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</si>
  <si>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</si>
  <si>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</si>
  <si>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</si>
  <si>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</si>
  <si>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</si>
  <si>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</si>
  <si>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</si>
  <si>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</si>
  <si>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</si>
  <si>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</si>
  <si>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</si>
  <si>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</si>
  <si>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</si>
  <si>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</si>
  <si>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</si>
  <si>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</si>
  <si>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</si>
  <si>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</si>
  <si>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</si>
  <si>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</si>
  <si>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</si>
  <si>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</si>
  <si>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</si>
  <si>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</si>
  <si>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</si>
  <si>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</si>
  <si>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</si>
  <si>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</si>
  <si>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</si>
  <si>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</si>
  <si>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</si>
  <si>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</si>
  <si>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</si>
  <si>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</si>
  <si>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</si>
  <si>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</si>
  <si>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</si>
  <si>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</si>
  <si>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</si>
  <si>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</si>
  <si>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</si>
  <si>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</si>
  <si>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</si>
  <si>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</si>
  <si>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</si>
  <si>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</si>
  <si>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</si>
  <si>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</si>
  <si>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</si>
  <si>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</si>
  <si>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</si>
  <si>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</si>
  <si>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</si>
  <si>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</si>
  <si>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</si>
  <si>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</si>
  <si>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</si>
  <si>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</si>
  <si>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</si>
  <si>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</si>
  <si>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</si>
  <si>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</si>
  <si>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</si>
  <si>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</si>
  <si>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</si>
  <si>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</si>
  <si>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</si>
  <si>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</si>
  <si>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</si>
  <si>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</si>
  <si>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</si>
  <si>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</si>
  <si>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</si>
  <si>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</si>
  <si>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</si>
  <si>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</si>
  <si>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</si>
  <si>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</si>
  <si>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</si>
  <si>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</si>
  <si>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</si>
  <si>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</si>
  <si>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</si>
  <si>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</si>
  <si>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</si>
  <si>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</si>
  <si>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</si>
  <si>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</si>
  <si>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</si>
  <si>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</si>
  <si>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</si>
  <si>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</si>
  <si>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</si>
  <si>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</si>
  <si>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</si>
  <si>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</si>
  <si>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</si>
  <si>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</si>
  <si>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</si>
  <si>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</si>
  <si>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</si>
  <si>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</si>
  <si>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</si>
  <si>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</si>
  <si>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</si>
  <si>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</si>
  <si>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</si>
  <si>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</si>
  <si>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</si>
  <si>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</si>
  <si>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</si>
  <si>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</si>
  <si>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</si>
  <si>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</si>
  <si>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</si>
  <si>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</si>
  <si>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</si>
  <si>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</si>
  <si>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</si>
  <si>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</si>
  <si>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</si>
  <si>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</si>
  <si>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</si>
  <si>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</si>
  <si>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</si>
  <si>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</si>
  <si>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</si>
  <si>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</si>
  <si>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</si>
  <si>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</si>
  <si>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</si>
  <si>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</si>
  <si>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</si>
  <si>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</si>
  <si>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</si>
  <si>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</si>
  <si>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</si>
  <si>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</si>
  <si>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</si>
  <si>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</si>
  <si>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</si>
  <si>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</si>
  <si>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</si>
  <si>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</si>
  <si>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</si>
  <si>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</si>
  <si>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</si>
  <si>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</si>
  <si>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</si>
  <si>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</si>
  <si>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</si>
  <si>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</si>
  <si>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</si>
  <si>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</si>
  <si>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</si>
  <si>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</si>
  <si>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</si>
  <si>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</si>
  <si>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</si>
  <si>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</si>
  <si>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</si>
  <si>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</si>
  <si>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</si>
  <si>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</si>
  <si>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</si>
  <si>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</si>
  <si>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</si>
  <si>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</si>
  <si>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</si>
  <si>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</si>
  <si>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</si>
  <si>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</si>
  <si>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</si>
  <si>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</si>
  <si>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</si>
  <si>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</si>
  <si>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</si>
  <si>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</si>
  <si>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</si>
  <si>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</si>
  <si>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</si>
  <si>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</si>
  <si>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</si>
  <si>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</si>
  <si>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</si>
  <si>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</si>
  <si>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</si>
  <si>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</si>
  <si>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</si>
  <si>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</si>
  <si>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</si>
  <si>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</si>
  <si>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</si>
  <si>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</si>
  <si>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</si>
  <si>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</si>
  <si>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</si>
  <si>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</si>
  <si>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</si>
  <si>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</si>
  <si>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</si>
  <si>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</si>
  <si>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</si>
  <si>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</si>
  <si>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</si>
  <si>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</si>
  <si>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</si>
  <si>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</si>
  <si>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</si>
  <si>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</si>
  <si>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</si>
  <si>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</si>
  <si>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</si>
  <si>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</si>
  <si>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</si>
  <si>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</si>
  <si>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</si>
  <si>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</si>
  <si>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</si>
  <si>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</si>
  <si>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</si>
  <si>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</si>
  <si>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</si>
  <si>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</si>
  <si>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</si>
  <si>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</si>
  <si>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</si>
  <si>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</si>
  <si>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</si>
  <si>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</si>
  <si>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</si>
  <si>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</si>
  <si>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</si>
  <si>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</si>
  <si>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</si>
  <si>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</si>
  <si>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</si>
  <si>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</si>
  <si>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</si>
  <si>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</si>
  <si>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</si>
  <si>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</si>
  <si>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</si>
  <si>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</si>
  <si>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</si>
  <si>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</si>
  <si>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</si>
  <si>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</si>
  <si>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</si>
  <si>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</si>
  <si>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</si>
  <si>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</si>
  <si>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</si>
  <si>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</si>
  <si>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</si>
  <si>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</si>
  <si>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</si>
  <si>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</si>
  <si>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</si>
  <si>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</si>
  <si>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</si>
  <si>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</si>
  <si>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</si>
  <si>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</si>
  <si>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</si>
  <si>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</si>
  <si>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</si>
  <si>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</si>
  <si>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</si>
  <si>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</si>
  <si>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</si>
  <si>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</si>
  <si>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</si>
  <si>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</si>
  <si>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</si>
  <si>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</si>
  <si>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</si>
  <si>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</si>
  <si>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</si>
  <si>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</si>
  <si>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</si>
  <si>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</si>
  <si>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</si>
  <si>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</si>
  <si>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</si>
  <si>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</si>
  <si>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</si>
  <si>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</si>
  <si>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</si>
  <si>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</si>
  <si>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</si>
  <si>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</si>
  <si>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</si>
  <si>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</si>
  <si>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</si>
  <si>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</si>
  <si>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</si>
  <si>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</si>
  <si>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</si>
  <si>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</si>
  <si>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</si>
  <si>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</si>
  <si>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</si>
  <si>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</si>
  <si>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</si>
  <si>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</si>
  <si>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</si>
  <si>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</si>
  <si>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</si>
  <si>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</si>
  <si>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</si>
  <si>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</si>
  <si>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</si>
  <si>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</si>
  <si>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</si>
  <si>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</si>
  <si>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</si>
  <si>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</si>
  <si>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</si>
  <si>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</si>
  <si>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</si>
  <si>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</si>
  <si>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</si>
  <si>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</si>
  <si>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</si>
  <si>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</si>
  <si>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</si>
  <si>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</si>
  <si>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</si>
  <si>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</si>
  <si>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</si>
  <si>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</si>
  <si>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</si>
  <si>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</si>
  <si>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</si>
  <si>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</si>
  <si>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</si>
  <si>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</si>
  <si>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</si>
  <si>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</si>
  <si>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</si>
  <si>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</si>
  <si>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</si>
  <si>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</si>
  <si>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</si>
  <si>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</si>
  <si>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</si>
  <si>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</si>
  <si>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</si>
  <si>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</si>
  <si>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</si>
  <si>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</si>
  <si>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</si>
  <si>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</si>
  <si>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</si>
  <si>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</si>
  <si>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</si>
  <si>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</si>
  <si>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</si>
  <si>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</si>
  <si>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</si>
  <si>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</si>
  <si>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</si>
  <si>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</si>
  <si>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</si>
  <si>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</si>
  <si>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</si>
  <si>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</si>
  <si>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</si>
  <si>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</si>
  <si>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</si>
  <si>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</si>
  <si>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</si>
  <si>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</si>
  <si>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</si>
  <si>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</si>
  <si>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</si>
  <si>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</si>
  <si>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</si>
  <si>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</si>
  <si>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</si>
  <si>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</si>
  <si>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</si>
  <si>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</si>
  <si>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</si>
  <si>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</si>
  <si>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</si>
  <si>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</si>
  <si>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</si>
  <si>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</si>
  <si>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</si>
  <si>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</si>
  <si>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</si>
  <si>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</si>
  <si>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</si>
  <si>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</si>
  <si>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</si>
  <si>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</si>
  <si>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</si>
  <si>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</si>
  <si>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</si>
  <si>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</si>
  <si>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</si>
  <si>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</si>
  <si>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</si>
  <si>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</si>
  <si>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</si>
  <si>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</si>
  <si>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</si>
  <si>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</si>
  <si>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</si>
  <si>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</si>
  <si>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</si>
  <si>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</si>
  <si>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</si>
  <si>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</si>
  <si>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</si>
  <si>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</si>
  <si>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</si>
  <si>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</si>
  <si>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</si>
  <si>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</si>
  <si>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</si>
  <si>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</si>
  <si>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</si>
  <si>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</si>
  <si>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</si>
  <si>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</si>
  <si>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</si>
  <si>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</si>
  <si>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</si>
  <si>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</si>
  <si>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</si>
  <si>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</si>
  <si>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</si>
  <si>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</si>
  <si>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</si>
  <si>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</si>
  <si>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</si>
  <si>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</si>
  <si>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</si>
  <si>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</si>
  <si>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</si>
  <si>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</si>
  <si>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</si>
  <si>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</si>
  <si>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</si>
  <si>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</si>
  <si>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</si>
  <si>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</si>
  <si>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</si>
  <si>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</si>
  <si>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</si>
  <si>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</si>
  <si>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</si>
  <si>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</si>
  <si>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</si>
  <si>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</si>
  <si>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</si>
  <si>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</si>
  <si>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</si>
  <si>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</si>
  <si>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</si>
  <si>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</si>
  <si>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</si>
  <si>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</si>
  <si>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</si>
  <si>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</si>
  <si>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</si>
  <si>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</si>
  <si>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</si>
  <si>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</si>
  <si>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</si>
  <si>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</si>
  <si>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</si>
  <si>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</si>
  <si>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</si>
  <si>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</si>
  <si>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</si>
  <si>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</si>
  <si>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</si>
  <si>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</si>
  <si>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</si>
  <si>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</si>
  <si>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</si>
  <si>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</si>
  <si>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</si>
  <si>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</si>
  <si>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</si>
  <si>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</si>
  <si>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</si>
  <si>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</si>
  <si>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</si>
  <si>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</si>
  <si>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</si>
  <si>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</si>
  <si>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</si>
  <si>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</si>
  <si>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</si>
  <si>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</si>
  <si>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</si>
  <si>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</si>
  <si>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</si>
  <si>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</si>
  <si>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</si>
  <si>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</si>
  <si>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</si>
  <si>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</si>
  <si>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</si>
  <si>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</si>
  <si>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</si>
  <si>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</si>
  <si>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</si>
  <si>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</si>
  <si>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</si>
  <si>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</si>
  <si>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</si>
  <si>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</si>
  <si>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</si>
  <si>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</si>
  <si>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</si>
  <si>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</si>
  <si>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</si>
  <si>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</si>
  <si>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</si>
  <si>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</si>
  <si>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</si>
  <si>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</si>
  <si>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</si>
  <si>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</si>
  <si>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</si>
  <si>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</si>
  <si>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</si>
  <si>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</si>
  <si>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</si>
  <si>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</si>
  <si>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</si>
  <si>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</si>
  <si>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</si>
  <si>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</si>
  <si>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</si>
  <si>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</si>
  <si>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</si>
  <si>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</si>
  <si>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</si>
  <si>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</si>
  <si>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</si>
  <si>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</si>
  <si>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</si>
  <si>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</si>
  <si>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</si>
  <si>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</si>
  <si>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</si>
  <si>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</si>
  <si>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</si>
  <si>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</si>
  <si>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</si>
  <si>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</si>
  <si>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</si>
  <si>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</si>
  <si>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</si>
  <si>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</si>
  <si>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</si>
  <si>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</si>
  <si>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</si>
  <si>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</si>
  <si>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</si>
  <si>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</si>
  <si>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</si>
  <si>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</si>
  <si>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</si>
  <si>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</si>
  <si>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</si>
  <si>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</si>
  <si>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</si>
  <si>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</si>
  <si>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</si>
  <si>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</si>
  <si>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</si>
  <si>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</si>
  <si>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</si>
  <si>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</si>
  <si>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</si>
  <si>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</si>
  <si>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</si>
  <si>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</si>
  <si>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</si>
  <si>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</si>
  <si>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</si>
  <si>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</si>
  <si>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</si>
  <si>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</si>
  <si>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</si>
  <si>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</si>
  <si>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</si>
  <si>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</si>
  <si>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</si>
  <si>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</si>
  <si>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</si>
  <si>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</si>
  <si>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</si>
  <si>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</si>
  <si>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</si>
  <si>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</si>
  <si>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</si>
  <si>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</si>
  <si>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</si>
  <si>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</si>
  <si>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</si>
  <si>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</si>
  <si>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</si>
  <si>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</si>
  <si>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</si>
  <si>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</si>
  <si>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</si>
  <si>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</si>
  <si>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</si>
  <si>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</si>
  <si>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</si>
  <si>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</si>
  <si>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</si>
  <si>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</si>
  <si>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</si>
  <si>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</si>
  <si>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</si>
  <si>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</si>
  <si>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</si>
  <si>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</si>
  <si>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</si>
  <si>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</si>
  <si>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</si>
  <si>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</si>
  <si>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</si>
  <si>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</si>
  <si>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</si>
  <si>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</si>
  <si>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</si>
  <si>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</si>
  <si>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</si>
  <si>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</si>
  <si>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</si>
  <si>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</si>
  <si>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</si>
  <si>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</si>
  <si>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</si>
  <si>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</si>
  <si>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</si>
  <si>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</si>
  <si>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</si>
  <si>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</si>
  <si>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</si>
  <si>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</si>
  <si>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</si>
  <si>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</si>
  <si>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</si>
  <si>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</si>
  <si>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</si>
  <si>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</si>
  <si>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</si>
  <si>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</si>
  <si>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</si>
  <si>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</si>
  <si>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</si>
  <si>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</si>
  <si>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</si>
  <si>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</si>
  <si>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</si>
  <si>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</si>
  <si>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</si>
  <si>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</si>
  <si>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</si>
  <si>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</si>
  <si>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</si>
  <si>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</si>
  <si>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</si>
  <si>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</si>
  <si>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</si>
  <si>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</si>
  <si>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</si>
  <si>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</si>
  <si>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</si>
  <si>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</si>
  <si>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</si>
  <si>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</si>
  <si>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</si>
  <si>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</si>
  <si>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</si>
  <si>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</si>
  <si>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</si>
  <si>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</si>
  <si>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</si>
  <si>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</si>
  <si>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</si>
  <si>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</si>
  <si>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</si>
  <si>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</si>
  <si>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</si>
  <si>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</si>
  <si>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</si>
  <si>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</si>
  <si>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</si>
  <si>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</si>
  <si>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</si>
  <si>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</si>
  <si>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</si>
  <si>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</si>
  <si>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</si>
  <si>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</si>
  <si>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</si>
  <si>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</si>
  <si>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</si>
  <si>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</si>
  <si>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</si>
  <si>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</si>
  <si>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</si>
  <si>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</si>
  <si>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</si>
  <si>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</si>
  <si>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</si>
  <si>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</si>
  <si>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</si>
  <si>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</si>
  <si>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</si>
  <si>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</si>
  <si>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</si>
  <si>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</si>
  <si>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</si>
  <si>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</si>
  <si>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</si>
  <si>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</si>
  <si>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</si>
  <si>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</si>
  <si>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</si>
  <si>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</si>
  <si>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</si>
  <si>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</si>
  <si>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</si>
  <si>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</si>
  <si>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</si>
  <si>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</si>
  <si>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</si>
  <si>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</si>
  <si>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</si>
  <si>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</si>
  <si>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</si>
  <si>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</si>
  <si>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</si>
  <si>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</si>
  <si>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</si>
  <si>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</si>
  <si>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</si>
  <si>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</si>
  <si>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</si>
  <si>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</si>
  <si>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</si>
  <si>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</si>
  <si>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</si>
  <si>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</si>
  <si>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</si>
  <si>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</si>
  <si>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</si>
  <si>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</si>
  <si>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</si>
  <si>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</si>
  <si>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</si>
  <si>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</si>
  <si>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</si>
  <si>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</si>
  <si>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</si>
  <si>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</si>
  <si>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</si>
  <si>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</si>
  <si>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</si>
  <si>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</si>
  <si>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</si>
  <si>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</si>
  <si>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</si>
  <si>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</si>
  <si>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</si>
  <si>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</si>
  <si>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</si>
  <si>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</si>
  <si>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</si>
  <si>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</si>
  <si>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</si>
  <si>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</si>
  <si>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</si>
  <si>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</si>
  <si>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</si>
  <si>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</si>
  <si>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</si>
  <si>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</si>
  <si>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</si>
  <si>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</si>
  <si>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</si>
  <si>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</si>
  <si>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</si>
  <si>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</si>
  <si>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</si>
  <si>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</si>
  <si>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</si>
  <si>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</si>
  <si>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</si>
  <si>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</si>
  <si>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</si>
  <si>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</si>
  <si>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</si>
  <si>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</si>
  <si>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</si>
  <si>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</si>
  <si>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</si>
  <si>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</si>
  <si>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</si>
  <si>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</si>
  <si>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</si>
  <si>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</si>
  <si>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</si>
  <si>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</si>
  <si>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</si>
  <si>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</si>
  <si>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</si>
  <si>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</si>
  <si>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</si>
  <si>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</si>
  <si>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</si>
  <si>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</si>
  <si>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</si>
  <si>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</si>
  <si>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</si>
  <si>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</si>
  <si>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</si>
  <si>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</si>
  <si>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</si>
  <si>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</si>
  <si>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</si>
  <si>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</si>
  <si>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</si>
  <si>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</si>
  <si>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</si>
  <si>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</si>
  <si>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</si>
  <si>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</si>
  <si>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</si>
  <si>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</si>
  <si>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</si>
  <si>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</si>
  <si>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</si>
  <si>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</si>
  <si>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</si>
  <si>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</si>
  <si>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</si>
  <si>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</si>
  <si>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</si>
  <si>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</si>
  <si>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</si>
  <si>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</si>
  <si>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</si>
  <si>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</si>
  <si>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</si>
  <si>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</si>
  <si>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</si>
  <si>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</si>
  <si>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</si>
  <si>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</si>
  <si>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</si>
  <si>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</si>
  <si>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</si>
  <si>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</si>
  <si>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</si>
  <si>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</si>
  <si>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</si>
  <si>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</si>
  <si>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</si>
  <si>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</si>
  <si>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</si>
  <si>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</si>
  <si>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</si>
  <si>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</si>
  <si>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</si>
  <si>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</si>
  <si>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</si>
  <si>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</si>
  <si>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</si>
  <si>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</si>
  <si>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</si>
  <si>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</si>
  <si>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</si>
  <si>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</si>
  <si>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</si>
  <si>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</si>
  <si>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</si>
  <si>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</si>
  <si>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</si>
  <si>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</si>
  <si>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</si>
  <si>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</si>
  <si>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</si>
  <si>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</si>
  <si>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</si>
  <si>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</si>
  <si>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</si>
  <si>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</si>
  <si>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</si>
  <si>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</si>
  <si>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</si>
  <si>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</si>
  <si>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</si>
  <si>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</si>
  <si>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</si>
  <si>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</si>
  <si>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</si>
  <si>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</si>
  <si>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</si>
  <si>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</si>
  <si>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</si>
  <si>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</si>
  <si>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</si>
  <si>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</si>
  <si>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</si>
  <si>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</si>
  <si>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</si>
  <si>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</si>
  <si>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</si>
  <si>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</si>
  <si>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</si>
  <si>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</si>
  <si>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</si>
  <si>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</si>
  <si>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</si>
  <si>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</si>
  <si>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</si>
  <si>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</si>
  <si>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</si>
  <si>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</si>
  <si>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</si>
  <si>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</si>
  <si>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</si>
  <si>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</si>
  <si>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</si>
  <si>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</si>
  <si>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</si>
  <si>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</si>
  <si>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</si>
  <si>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</si>
  <si>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</si>
  <si>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</si>
  <si>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</si>
  <si>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</si>
  <si>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</si>
  <si>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</si>
  <si>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</si>
  <si>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</si>
  <si>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</si>
  <si>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</si>
  <si>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</si>
  <si>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</si>
  <si>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</si>
  <si>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</si>
  <si>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</si>
  <si>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</si>
  <si>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</si>
  <si>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</si>
  <si>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PCM-20251126-00000602</t>
  </si>
  <si>
    <t xml:space="preserve"> Restored by PG </t>
  </si>
  <si>
    <t xml:space="preserve"> WAIT PCM </t>
  </si>
  <si>
    <t xml:space="preserve">2025-11-26 13:45:13
</t>
  </si>
  <si>
    <t>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</si>
  <si>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</si>
  <si>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</si>
  <si>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</si>
  <si>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</si>
  <si>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</si>
  <si>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</si>
  <si>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</si>
  <si>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</si>
  <si>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</si>
  <si>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</si>
  <si>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PCM-20251126-00001069</t>
  </si>
  <si>
    <t xml:space="preserve">EM Team on the way 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</si>
</sst>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6" totalsRowShown="0" headerRowDxfId="149" dataDxfId="148" headerRowBorderDxfId="146" tableBorderDxfId="147" totalsRowBorderDxfId="145">
  <autoFilter ref="A1:CJ10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3" dataDxfId="22" headerRowBorderDxfId="20" tableBorderDxfId="21">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324.63402268518257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45987.582448611109</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45987.582448611109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45987.582448611109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45987.582448611109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45987.582448611109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45987.582448611109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45987.582448611109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45987.582448611109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45987.582448611109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45987.582448611109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45987.582448611109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45987.582448611109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45987.582448611109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45987.582448611109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45987.582448611109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45987.582448611109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45987.582448611109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45987.582448611109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45987.582448611109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45987.582448611109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45987.582448611109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45987.582448611109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45987.582448611109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45987.582448611109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45987.582448611109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45987.582448611109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45987.582448611109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45987.582448611109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45987.582448611109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45987.582448611109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45987.582448611109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45987.582448611109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45987.582448611109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45987.582448611109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45987.582448611109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45987.582448611109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45987.582448611109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45987.582448611109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45987.582448611109</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45987.582448611109</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45987.582448611109</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45987.582448611109</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45987.582448611109</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45987.582448611109</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45987.582448611109</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45987.582448611109</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45987.582448611109</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45987.582448611109</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45987.582448611109</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45987.582448611109</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5022B9DF-244D-4515-A534-6E15453D6930}"/>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6"/>
  <sheetViews>
    <sheetView workbookViewId="0">
      <pane ySplit="1" topLeftCell="A2" activePane="bottomLeft" state="frozen"/>
      <selection pane="bottomLeft" activeCell="E15" sqref="E1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162.58261064814724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3.1950296296272427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4</v>
      </c>
      <c r="D5" s="18" t="s">
        <v>20823</v>
      </c>
      <c r="E5" s="99" t="s">
        <v>39100</v>
      </c>
      <c r="F5" s="100">
        <v>45987.379467592589</v>
      </c>
      <c r="G5" s="101">
        <f ca="1">IFERROR(NOW()-F5,"-")</f>
        <v>0.20298101851949468</v>
      </c>
      <c r="H5" s="145">
        <v>45987.366516203707</v>
      </c>
      <c r="I5" s="18" t="str">
        <f>IFERROR(VLOOKUP(D5,DB!A:F,6,0),"")</f>
        <v>SCECO</v>
      </c>
      <c r="J5" s="18" t="str">
        <f>IFERROR(VLOOKUP(D5,DB!A:G,7,0),"")</f>
        <v>Vandalized+Vandalized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2</v>
      </c>
      <c r="D6" s="18" t="s">
        <v>11036</v>
      </c>
      <c r="E6" s="99" t="s">
        <v>39100</v>
      </c>
      <c r="F6" s="100"/>
      <c r="G6" s="101">
        <f ca="1">IFERROR(NOW()-F6,"-")</f>
        <v>45987.582448611109</v>
      </c>
      <c r="H6" s="145" t="s">
        <v>39110</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45987.582448611109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45987.582448611109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45987.582448611109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45987.582448611109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45987.582448611109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45987.582448611109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45987.582448611109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45987.582448611109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45987.582448611109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45987.582448611109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45987.582448611109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45987.582448611109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45987.582448611109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45987.582448611109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45987.582448611109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45987.582448611109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45987.582448611109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45987.582448611109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45987.582448611109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45987.582448611109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45987.582448611109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45987.582448611109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45987.582448611109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45987.582448611109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45987.582448611109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45987.582448611109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45987.582448611109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45987.582448611109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45987.582448611109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45987.582448611109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45987.582448611109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45987.582448611109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45987.582448611109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45987.582448611109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45987.582448611109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45987.582448611109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45987.582448611109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45987.582448611109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45987.582448611109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45987.582448611109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45987.582448611109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45987.582448611109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45987.582448611109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45987.582448611109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45987.582448611109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45987.582448611109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45987.582448611109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45987.582448611109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45987.582448611109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45987.582448611109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45987.582448611109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45987.582448611109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45987.582448611109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45987.582448611109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45987.582448611109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45987.582448611109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45987.582448611109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45987.582448611109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45987.582448611109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45987.582448611109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45987.582448611109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45987.582448611109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45987.582448611109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45987.582448611109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45987.582448611109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45987.582448611109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45987.582448611109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45987.582448611109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45987.582448611109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45987.582448611109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45987.582448611109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45987.582448611109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45987.582448611109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45987.582448611109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45987.582448611109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45987.582448611109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45987.582448611109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45987.582448611109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45987.582448611109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45987.582448611109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45987.582448611109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45987.582448611109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45987.582448611109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45987.582448611109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45987.582448611109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45987.582448611109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45987.582448611109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45987.582448611109</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45987.582448611109</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45987.582448611109</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45987.582448611109</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45987.582448611109</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45987.582448611109</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45987.582448611109</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45987.582448611109</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45987.582448611109</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45987.582448611109</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45987.582448611109</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45987.582448611109</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45987.582448611109</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sheetData>
  <dataValidations count="2">
    <dataValidation allowBlank="1" showInputMessage="1" showErrorMessage="1" sqref="E1" xr:uid="{4D935161-CDD3-4592-B877-3FB59C99E142}"/>
    <dataValidation type="list" allowBlank="1" showInputMessage="1" showErrorMessage="1" sqref="E3:E10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tabSelected="1" workbookViewId="0">
      <selection activeCell="D5" sqref="D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45987.582448611109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45987.582448611109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45987.582448611109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45987.582448611109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45987.582448611109</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45987.582448611109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45987.582448611109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45987.582448611109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45987.582448611109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45987.582448611109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45987.582448611109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45987.582448611109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45987.582448611109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45987.582448611109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45987.582448611109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45987.582448611109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45987.582448611109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45987.582448611109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45987.582448611109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45987.582448611109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45987.582448611109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45987.582448611109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45987.582448611109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45987.582448611109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45987.582448611109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45987.582448611109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45987.582448611109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45987.582448611109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45987.582448611109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45987.582448611109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45987.582448611109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45987.582448611109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45987.582448611109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45987.582448611109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45987.582448611109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45987.582448611109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45987.582448611109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45987.582448611109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45987.582448611109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45987.582448611109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45987.582448611109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45987.582448611109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45987.582448611109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45987.582448611109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45987.582448611109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45987.582448611109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45987.582448611109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45987.582448611109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45987.582448611109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45987.582448611109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45987.582448611109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45987.582448611109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45987.582448611109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45987.582448611109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45987.582448611109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45987.582448611109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45987.582448611109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45987.582448611109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45987.582448611109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45987.582448611109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45987.582448611109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45987.582448611109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45987.582448611109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45987.582448611109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45987.582448611109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45987.582448611109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45987.582448611109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45987.582448611109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45987.582448611109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45987.582448611109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45987.582448611109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45987.582448611109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45987.582448611109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45987.582448611109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45987.582448611109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45987.582448611109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45987.582448611109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45987.582448611109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45987.582448611109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45987.582448611109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45987.582448611109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45987.582448611109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45987.582448611109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45987.582448611109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45987.582448611109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45987.582448611109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45987.582448611109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45987.582448611109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45987.582448611109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45987.582448611109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45987.582448611109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45987.582448611109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45987.582448611109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45987.582448611109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45987.582448611109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45987.582448611109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45987.582448611109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45987.582448611109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45987.582448611109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45987.582448611109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45987.582448611109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45987.582448611109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45987.582448611109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45987.582448611109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45987.582448611109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45987.582448611109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45987.582448611109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45987.582448611109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45987.582448611109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45987.582448611109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45987.582448611109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45987.582448611109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45987.582448611109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45987.582448611109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45987.582448611109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45987.582448611109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45987.582448611109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45987.582448611109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45987.582448611109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45987.582448611109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45987.582448611109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45987.582448611109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45987.582448611109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45987.582448611109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45987.582448611109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45987.582448611109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45987.582448611109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45987.582448611109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45987.582448611109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45987.582448611109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45987.582448611109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45987.582448611109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45987.582448611109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45987.582448611109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45987.582448611109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45987.582448611109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45987.582448611109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45987.582448611109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45987.582448611109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45987.582448611109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45987.582448611109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45987.582448611109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45987.582448611109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45987.582448611109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45987.582448611109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45987.582448611109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45987.582448611109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45987.582448611109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45987.582448611109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45987.582448611109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45987.582448611109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45987.582448611109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45987.582448611109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45987.582448611109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45987.582448611109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45987.582448611109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45987.582448611109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45987.582448611109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45987.582448611109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45987.582448611109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45987.582448611109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45987.582448611109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45987.582448611109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45987.582448611109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45987.582448611109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45987.582448611109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45987.582448611109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45987.582448611109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45987.582448611109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45987.582448611109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45987.582448611109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45987.582448611109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45987.582448611109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45987.582448611109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45987.582448611109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45987.582448611109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45987.582448611109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45987.582448611109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45987.582448611109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45987.582448611109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45987.582448611109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45987.582448611109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45987.582448611109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45987.582448611109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45987.582448611109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45987.582448611109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45987.582448611109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45987.582448611109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45987.582448611109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45987.582448611109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45987.582448611109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45987.582448611109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45987.582448611109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45987.582448611109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45987.582448611109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45987.582448611109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45987.582448611109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45987.582448611109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45987.582448611109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45987.582448611109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45987.582448611109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45987.582448611109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45987.582448611109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45987.582448611109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45987.582448611109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45987.582448611109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45987.582448611109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45987.582448611109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45987.582448611109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45987.582448611109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45987.582448611109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45987.582448611109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45987.582448611109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45987.582448611109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45987.582448611109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45987.582448611109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45987.582448611109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45987.582448611109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45987.582448611109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45987.582448611109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45987.582448611109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45987.582448611109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45987.582448611109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45987.582448611109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45987.582448611109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45987.582448611109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45987.582448611109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45987.582448611109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45987.582448611109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45987.582448611109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45987.582448611109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45987.582448611109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45987.582448611109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45987.582448611109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45987.582448611109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45987.582448611109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45987.582448611109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45987.582448611109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45987.582448611109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45987.582448611109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45987.582448611109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45987.582448611109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45987.582448611109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45987.582448611109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45987.582448611109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45987.582448611109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45987.582448611109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45987.582448611109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45987.582448611109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45987.582448611109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45987.582448611109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45987.582448611109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45987.582448611109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45987.582448611109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45987.582448611109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45987.582448611109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45987.582448611109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45987.582448611109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45987.582448611109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45987.582448611109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45987.582448611109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45987.582448611109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45987.582448611109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45987.582448611109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45987.582448611109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45987.582448611109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45987.582448611109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45987.582448611109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45987.582448611109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45987.582448611109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45987.582448611109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45987.582448611109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45987.582448611109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45987.582448611109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45987.582448611109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45987.582448611109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45987.582448611109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45987.582448611109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45987.582448611109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45987.582448611109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45987.582448611109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45987.582448611109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45987.582448611109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45987.582448611109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45987.582448611109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45987.582448611109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45987.582448611109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45987.582448611109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45987.582448611109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45987.582448611109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45987.582448611109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45987.582448611109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45987.582448611109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45987.582448611109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45987.582448611109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45987.582448611109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45987.582448611109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45987.582448611109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45987.582448611109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45987.582448611109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45987.582448611109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45987.582448611109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45987.582448611109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45987.582448611109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45987.582448611109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45987.582448611109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45987.582448611109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45987.582448611109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45987.582448611109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45987.582448611109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45987.582448611109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45987.582448611109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45987.582448611109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45987.582448611109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45987.582448611109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45987.582448611109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45987.582448611109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45987.582448611109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45987.582448611109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45987.582448611109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45987.582448611109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45987.582448611109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45987.582448611109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45987.582448611109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45987.582448611109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45987.582448611109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45987.582448611109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45987.582448611109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45987.582448611109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45987.582448611109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45987.582448611109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45987.582448611109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45987.582448611109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45987.582448611109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45987.582448611109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45987.582448611109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45987.582448611109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45987.582448611109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45987.582448611109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45987.582448611109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45987.582448611109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45987.582448611109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45987.582448611109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45987.582448611109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45987.582448611109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45987.582448611109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45987.582448611109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45987.582448611109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45987.582448611109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45987.582448611109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45987.582448611109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45987.582448611109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45987.582448611109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45987.582448611109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45987.582448611109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45987.582448611109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45987.582448611109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45987.582448611109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45987.582448611109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45987.582448611109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45987.582448611109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45987.582448611109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45987.582448611109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45987.582448611109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45987.582448611109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45987.582448611109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45987.582448611109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45987.582448611109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45987.582448611109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45987.582448611109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45987.582448611109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45987.582448611109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45987.582448611109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45987.582448611109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45987.582448611109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45987.582448611109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45987.582448611109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45987.582448611109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45987.582448611109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45987.582448611109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45987.582448611109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45987.582448611109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45987.582448611109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45987.582448611109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45987.582448611109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45987.582448611109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45987.582448611109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45987.582448611109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45987.582448611109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45987.582448611109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45987.582448611109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45987.582448611109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45987.582448611109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45987.582448611109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45987.582448611109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45987.582448611109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45987.582448611109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45987.582448611109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45987.582448611109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45987.582448611109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45987.582448611109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45987.582448611109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45987.582448611109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45987.582448611109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45987.582448611109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45987.582448611109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45987.582448611109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45987.582448611109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45987.582448611109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45987.582448611109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45987.582448611109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45987.582448611109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45987.582448611109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45987.582448611109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45987.582448611109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45987.582448611109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45987.582448611109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45987.582448611109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45987.582448611109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45987.582448611109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45987.582448611109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45987.582448611109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45987.582448611109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45987.582448611109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45987.582448611109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45987.582448611109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45987.582448611109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45987.582448611109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45987.582448611109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45987.582448611109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45987.582448611109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45987.582448611109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45987.582448611109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45987.582448611109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45987.582448611109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45987.582448611109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45987.582448611109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45987.582448611109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45987.582448611109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45987.582448611109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45987.582448611109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45987.582448611109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45987.582448611109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45987.582448611109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45987.582448611109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45987.582448611109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45987.582448611109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45987.582448611109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45987.582448611109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45987.582448611109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45987.582448611109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45987.582448611109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45987.582448611109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45987.582448611109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45987.582448611109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45987.582448611109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45987.582448611109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45987.582448611109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45987.582448611109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45987.582448611109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45987.582448611109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45987.582448611109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45987.582448611109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45987.582448611109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45987.582448611109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45987.582448611109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45987.582448611109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45987.582448611109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45987.582448611109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45987.582448611109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45987.582448611109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45987.582448611109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45987.582448611109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45987.582448611109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45987.582448611109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45987.582448611109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45987.582448611109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45987.582448611109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45987.582448611109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45987.582448611109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45987.582448611109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45987.582448611109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45987.582448611109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45987.582448611109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45987.582448611109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45987.582448611109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45987.582448611109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45987.582448611109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45987.582448611109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45987.582448611109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45987.582448611109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45987.582448611109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45987.582448611109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45987.582448611109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45987.582448611109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45987.582448611109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45987.582448611109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45987.582448611109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45987.582448611109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45987.582448611109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45987.582448611109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45987.582448611109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45987.582448611109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45987.582448611109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45987.582448611109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45987.582448611109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45987.582448611109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45987.582448611109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45987.582448611109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45987.582448611109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45987.582448611109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45987.582448611109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45987.582448611109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45987.582448611109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45987.582448611109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45987.582448611109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45987.582448611109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45987.582448611109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45987.582448611109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45987.582448611109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45987.582448611109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45987.582448611109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45987.582448611109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45987.582448611109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45987.582448611109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45987.582448611109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45987.582448611109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45987.582448611109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45987.582448611109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45987.582448611109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45987.582448611109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45987.582448611109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45987.582448611109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45987.582448611109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45987.582448611109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45987.582448611109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45987.582448611109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45987.582448611109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45987.582448611109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45987.582448611109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45987.582448611109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45987.582448611109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45987.582448611109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45987.582448611109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45987.582448611109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45987.582448611109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45987.582448611109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45987.582448611109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45987.582448611109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45987.582448611109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45987.582448611109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45987.582448611109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45987.582448611109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45987.582448611109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45987.582448611109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45987.582448611109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45987.582448611109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45987.582448611109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45987.582448611109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45987.582448611109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45987.582448611109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45987.582448611109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45987.582448611109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45987.582448611109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45987.582448611109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45987.582448611109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45987.582448611109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45987.582448611109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45987.582448611109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45987.582448611109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45987.582448611109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45987.582448611109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45987.582448611109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45987.582448611109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45987.582448611109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45987.582448611109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45987.582448611109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45987.582448611109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45987.582448611109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45987.582448611109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45987.582448611109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45987.582448611109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45987.582448611109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45987.582448611109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45987.582448611109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45987.582448611109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45987.582448611109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45987.582448611109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45987.582448611109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45987.582448611109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45987.582448611109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45987.582448611109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45987.582448611109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45987.582448611109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45987.582448611109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45987.582448611109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45987.582448611109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45987.582448611109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45987.582448611109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45987.582448611109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45987.582448611109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45987.582448611109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45987.582448611109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45987.582448611109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45987.582448611109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45987.582448611109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45987.582448611109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45987.582448611109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45987.582448611109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45987.582448611109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45987.582448611109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45987.582448611109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45987.582448611109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45987.582448611109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45987.582448611109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45987.582448611109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45987.582448611109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45987.582448611109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45987.582448611109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45987.582448611109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45987.582448611109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45987.582448611109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45987.582448611109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45987.582448611109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45987.582448611109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45987.582448611109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45987.582448611109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45987.582448611109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45987.582448611109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45987.582448611109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45987.582448611109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45987.582448611109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45987.582448611109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45987.582448611109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45987.582448611109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45987.582448611109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45987.582448611109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45987.582448611109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45987.582448611109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45987.582448611109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45987.582448611109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45987.582448611109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45987.582448611109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45987.582448611109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45987.582448611109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45987.582448611109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45987.582448611109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45987.582448611109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45987.582448611109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45987.582448611109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45987.582448611109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45987.582448611109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45987.582448611109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45987.582448611109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45987.582448611109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45987.582448611109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45987.582448611109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45987.582448611109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45987.582448611109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45987.582448611109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45987.582448611109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45987.582448611109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45987.582448611109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45987.582448611109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45987.582448611109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45987.582448611109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45987.582448611109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45987.582448611109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45987.582448611109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45987.582448611109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45987.582448611109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45987.582448611109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45987.582448611109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45987.582448611109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45987.582448611109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45987.582448611109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45987.582448611109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45987.582448611109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45987.582448611109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45987.582448611109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45987.582448611109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45987.582448611109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45987.582448611109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45987.582448611109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45987.582448611109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45987.582448611109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45987.582448611109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45987.582448611109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45987.582448611109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45987.582448611109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45987.582448611109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45987.582448611109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45987.582448611109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45987.582448611109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45987.582448611109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45987.582448611109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45987.582448611109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45987.582448611109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45987.582448611109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45987.582448611109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45987.582448611109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45987.582448611109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45987.582448611109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45987.582448611109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45987.582448611109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45987.582448611109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45987.582448611109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45987.582448611109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45987.582448611109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45987.582448611109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45987.582448611109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45987.582448611109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45987.582448611109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45987.582448611109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45987.582448611109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45987.582448611109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45987.582448611109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45987.582448611109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45987.582448611109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45987.582448611109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45987.582448611109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45987.582448611109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45987.582448611109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45987.582448611109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45987.582448611109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45987.582448611109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45987.582448611109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45987.582448611109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45987.582448611109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45987.582448611109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45987.582448611109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45987.582448611109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45987.582448611109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45987.582448611109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45987.582448611109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45987.582448611109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45987.582448611109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45987.582448611109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45987.582448611109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45987.582448611109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45987.582448611109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45987.582448611109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45987.582448611109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45987.582448611109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45987.582448611109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45987.582448611109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45987.582448611109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45987.582448611109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45987.582448611109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45987.582448611109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45987.582448611109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45987.582448611109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45987.582448611109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45987.582448611109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45987.582448611109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45987.582448611109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45987.582448611109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45987.582448611109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45987.582448611109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45987.582448611109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45987.582448611109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45987.582448611109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45987.582448611109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45987.582448611109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45987.582448611109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45987.582448611109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45987.582448611109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45987.582448611109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45987.582448611109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45987.582448611109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45987.582448611109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45987.582448611109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45987.582448611109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45987.582448611109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45987.582448611109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45987.582448611109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45987.582448611109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45987.582448611109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45987.582448611109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45987.582448611109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45987.582448611109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45987.582448611109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45987.582448611109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45987.582448611109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45987.582448611109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45987.582448611109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45987.582448611109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45987.582448611109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45987.582448611109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45987.582448611109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45987.582448611109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45987.582448611109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45987.582448611109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45987.582448611109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45987.582448611109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45987.582448611109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45987.582448611109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45987.582448611109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45987.582448611109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45987.582448611109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45987.582448611109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45987.582448611109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45987.582448611109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45987.582448611109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45987.582448611109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45987.582448611109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45987.582448611109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45987.582448611109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45987.582448611109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45987.582448611109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45987.582448611109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45987.582448611109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45987.582448611109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45987.582448611109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45987.582448611109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45987.582448611109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45987.582448611109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45987.582448611109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45987.582448611109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45987.582448611109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45987.582448611109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45987.582448611109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45987.582448611109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45987.582448611109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45987.582448611109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45987.582448611109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45987.582448611109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45987.582448611109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45987.582448611109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45987.582448611109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45987.582448611109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45987.582448611109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45987.582448611109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45987.582448611109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45987.582448611109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45987.582448611109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45987.582448611109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45987.582448611109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45987.582448611109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45987.582448611109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45987.582448611109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45987.582448611109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45987.582448611109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45987.582448611109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45987.582448611109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45987.582448611109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45987.582448611109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45987.582448611109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45987.582448611109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45987.582448611109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45987.582448611109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45987.582448611109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45987.582448611109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45987.582448611109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45987.582448611109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45987.582448611109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45987.582448611109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45987.582448611109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45987.582448611109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45987.582448611109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45987.582448611109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45987.582448611109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45987.582448611109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45987.582448611109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45987.582448611109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45987.582448611109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45987.582448611109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45987.582448611109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45987.582448611109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45987.582448611109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45987.582448611109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45987.582448611109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45987.582448611109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45987.582448611109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45987.582448611109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45987.582448611109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45987.582448611109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45987.582448611109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45987.582448611109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45987.582448611109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45987.582448611109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45987.582448611109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45987.582448611109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45987.582448611109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45987.582448611109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45987.582448611109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45987.582448611109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45987.582448611109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45987.582448611109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45987.582448611109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45987.582448611109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45987.582448611109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45987.582448611109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45987.582448611109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45987.582448611109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45987.582448611109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45987.582448611109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45987.582448611109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45987.582448611109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45987.582448611109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45987.582448611109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45987.582448611109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45987.582448611109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45987.582448611109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45987.582448611109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45987.582448611109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45987.582448611109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45987.582448611109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45987.582448611109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45987.582448611109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45987.582448611109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45987.582448611109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45987.582448611109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45987.582448611109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45987.582448611109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45987.582448611109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45987.582448611109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45987.582448611109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45987.582448611109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45987.582448611109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45987.582448611109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45987.582448611109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45987.582448611109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45987.582448611109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45987.582448611109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45987.582448611109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45987.582448611109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45987.582448611109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45987.582448611109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45987.582448611109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45987.582448611109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45987.582448611109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45987.582448611109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45987.582448611109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45987.582448611109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45987.582448611109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45987.582448611109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45987.582448611109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45987.582448611109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45987.582448611109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45987.582448611109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45987.582448611109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45987.582448611109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45987.582448611109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45987.582448611109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45987.582448611109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45987.582448611109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45987.582448611109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45987.582448611109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45987.582448611109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45987.582448611109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45987.582448611109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45987.582448611109</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45987.582448611109</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45987.582448611109</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39112</v>
      </c>
      <c r="B2" s="88" t="str">
        <f>IFERROR(VLOOKUP(D2,DB!A:K,11,0),"")</f>
        <v>R4</v>
      </c>
      <c r="C2" s="90">
        <v>1</v>
      </c>
      <c r="D2" s="88" t="s">
        <v>35092</v>
      </c>
      <c r="E2" s="91" t="s">
        <v>39021</v>
      </c>
      <c r="F2" s="92">
        <v>45703.480717592596</v>
      </c>
      <c r="G2" s="93">
        <f ca="1">IFERROR(NOW()-F2,"")</f>
        <v>284.10173101851251</v>
      </c>
      <c r="H2" s="92">
        <v>45703.474768518521</v>
      </c>
      <c r="I2" s="92" t="str">
        <f>IFERROR(VLOOKUP(D2,DB!A:F,6,0),"")</f>
        <v>SCECO</v>
      </c>
      <c r="J2" s="92" t="str">
        <f>IFERROR(VLOOKUP(D2,DB!A:G,7,0),"")</f>
        <v>Dead</v>
      </c>
      <c r="K2" s="94" t="s">
        <v>39113</v>
      </c>
      <c r="L2" s="88" t="str">
        <f>IFERROR(VLOOKUP(D2,DB!A:I,9,0),"")</f>
        <v>Latis</v>
      </c>
    </row>
    <row r="3" spans="1:16" ht="15" customHeight="1">
      <c r="A3" s="110"/>
      <c r="B3" s="110" t="str">
        <f>IFERROR(VLOOKUP(D4,DB!A:K,11,0),"")</f>
        <v/>
      </c>
      <c r="C3" s="90"/>
      <c r="D3" s="147"/>
      <c r="E3" s="91"/>
      <c r="F3" s="92"/>
      <c r="G3" s="93">
        <f t="shared" ref="G3:G36" ca="1" si="0">IFERROR(NOW()-F3,"")</f>
        <v>45987.582448611109</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45987.582448611109</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45987.582448611109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45987.582448611109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45987.582448611109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45987.582448611109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45987.582448611109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45987.582448611109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45987.582448611109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45987.582448611109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45987.582448611109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45987.582448611109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45987.582448611109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45987.582448611109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45987.582448611109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45987.582448611109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45987.582448611109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45987.582448611109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45987.582448611109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45987.582448611109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45987.582448611109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45987.582448611109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45987.582448611109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45987.582448611109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45987.582448611109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45987.582448611109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45987.582448611109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45987.582448611109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45987.582448611109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45987.582448611109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45987.582448611109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45987.582448611109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45987.582448611109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45987.582448611109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45987.582448611109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45987.582448611109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45987.582448611109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45987.582448611109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45987.582448611109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45987.582448611109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45987.582448611109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45987.582448611109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45987.582448611109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45987.582448611109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45987.582448611109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45987.582448611109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45987.582448611109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45987.582448611109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45987.582448611109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45987.582448611109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45987.582448611109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45987.582448611109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45987.582448611109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45987.582448611109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45987.582448611109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45987.582448611109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45987.582448611109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45987.582448611109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45987.582448611109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45987.582448611109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45987.582448611109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45987.582448611109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45987.582448611109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45987.582448611109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45987.582448611109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45987.582448611109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45987.582448611109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45987.582448611109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45987.582448611109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45987.582448611109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45987.582448611109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45987.582448611109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45987.582448611109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45987.582448611109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45987.582448611109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45987.582448611109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45987.582448611109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45987.582448611109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45987.582448611109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45987.582448611109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45987.582448611109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45987.582448611109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45987.582448611109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45987.582448611109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45987.582448611109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45987.582448611109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45987.582448611109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45987.582448611109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45987.582448611109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45987.582448611109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45987.582448611109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45987.582448611109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45987.582448611109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45987.582448611109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45987.582448611109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45987.582448611109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45987.582448611109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45987.582448611109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45987.582448611109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45987.582448611109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45987.582448611109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45987.582448611109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45987.582448611109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45987.582448611109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45987.582448611109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45987.582448611109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45987.582448611109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45987.582448611109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45987.582448611109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45987.582448611109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45987.582448611109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45987.582448611109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45987.582448611109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45987.582448611109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45987.582448611109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45987.582448611109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45987.582448611109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45987.582448611109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45987.582448611109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45987.582448611109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45987.582448611109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45987.582448611109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45987.582448611109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45987.582448611109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45987.582448611109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45987.582448611109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45987.582448611109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45987.582448611109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45987.582448611109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45987.582448611109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45987.582448611109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45987.582448611109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45987.582448611109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45987.582448611109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45987.582448611109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45987.582448611109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45987.582448611109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45987.582448611109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45987.582448611109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45987.582448611109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45987.582448611109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45987.582448611109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45987.582448611109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45987.582448611109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45987.582448611109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45987.582448611109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45987.582448611109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45987.582448611109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45987.582448611109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45987.582448611109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45987.582448611109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45987.582448611109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45987.582448611109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45987.582448611109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45987.582448611109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45987.582448611109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45987.582448611109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45987.582448611109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45987.582448611109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45987.582448611109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45987.582448611109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45987.582448611109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45987.582448611109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45987.582448611109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45987.582448611109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45987.582448611109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45987.582448611109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45987.582448611109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45987.582448611109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45987.582448611109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45987.582448611109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45987.582448611109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45987.582448611109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45987.582448611109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45987.582448611109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45987.582448611109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45987.582448611109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45987.582448611109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45987.582448611109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45987.582448611109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45987.582448611109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45987.582448611109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45987.582448611109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45987.582448611109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45987.582448611109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45987.582448611109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45987.582448611109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45987.582448611109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45987.582448611109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45987.582448611109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45987.582448611109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45987.582448611109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45987.582448611109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45987.582448611109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45987.582448611109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45987.582448611109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45987.582448611109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45987.582448611109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45987.582448611109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45987.582448611109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45987.582448611109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45987.582448611109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45987.582448611109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45987.582448611109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45987.582448611109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45987.582448611109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45987.582448611109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45987.582448611109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45987.582448611109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45987.582448611109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45987.582448611109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45987.582448611109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45987.582448611109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45987.582448611109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45987.582448611109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45987.582448611109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45987.582448611109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45987.582448611109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45987.582448611109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45987.582448611109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45987.582448611109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45987.582448611109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45987.582448611109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45987.582448611109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45987.582448611109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45987.582448611109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45987.582448611109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45987.582448611109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45987.582448611109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45987.582448611109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45987.582448611109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45987.582448611109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45987.582448611109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45987.582448611109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45987.582448611109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45987.582448611109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45987.582448611109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45987.582448611109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45987.582448611109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45987.582448611109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45987.582448611109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45987.582448611109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45987.582448611109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45987.582448611109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45987.582448611109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45987.582448611109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45987.582448611109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45987.582448611109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45987.582448611109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45987.582448611109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45987.582448611109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45987.582448611109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45987.582448611109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45987.582448611109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45987.582448611109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45987.582448611109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45987.582448611109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45987.582448611109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45987.582448611109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45987.582448611109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45987.582448611109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45987.582448611109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45987.582448611109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45987.582448611109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45987.582448611109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45987.582448611109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45987.582448611109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45987.582448611109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45987.582448611109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45987.582448611109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45987.582448611109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45987.582448611109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45987.582448611109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45987.582448611109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45987.582448611109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45987.582448611109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45987.582448611109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45987.582448611109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45987.582448611109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45987.582448611109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45987.582448611109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45987.582448611109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45987.582448611109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45987.582448611109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45987.582448611109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45987.582448611109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45987.582448611109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45987.582448611109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45987.582448611109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45987.582448611109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45987.582448611109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45987.582448611109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45987.582448611109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45987.582448611109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45987.582448611109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45987.582448611109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45987.582448611109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45987.582448611109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45987.582448611109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45987.582448611109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45987.582448611109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45987.582448611109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45987.582448611109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45987.582448611109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45987.582448611109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45987.582448611109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45987.582448611109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45987.582448611109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45987.582448611109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45987.582448611109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45987.582448611109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45987.582448611109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45987.582448611109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45987.582448611109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45987.582448611109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45987.582448611109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45987.582448611109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45987.582448611109</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45987.582448611109</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45987.582448611109</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45987.582448611109</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45987.582448611109</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45987.582448611109</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45987.582448611109</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45987.582448611109</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45987.582448611109</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45987.582448611109</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45987.582448611109</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45987.582448611109</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45987.582448611109</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45987.582448611109</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45987.582448611109</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45987.582448611109</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45987.582448611109</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45987.582448611109</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45987.582448611109</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12" sqref="D1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39114</v>
      </c>
      <c r="B2" s="37" t="str">
        <f>IFERROR(VLOOKUP(D2,DB!A:K,11,0),"")</f>
        <v>R5</v>
      </c>
      <c r="C2" s="37">
        <v>3</v>
      </c>
      <c r="D2" s="103" t="s">
        <v>36011</v>
      </c>
      <c r="E2" s="37" t="s">
        <v>39021</v>
      </c>
      <c r="F2" s="38">
        <v>45891.832060185188</v>
      </c>
      <c r="G2" s="105">
        <f ca="1">IFERROR(NOW()-F2,"")</f>
        <v>95.750388425920391</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39100</v>
      </c>
      <c r="F3" s="38">
        <v>45926.188877314817</v>
      </c>
      <c r="G3" s="105">
        <f t="shared" ref="G3" ca="1" si="0">IFERROR(NOW()-F3,"")</f>
        <v>61.393571296292066</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39100</v>
      </c>
      <c r="F4" s="107">
        <v>45948.661111111112</v>
      </c>
      <c r="G4" s="108">
        <f t="shared" ref="G4" ca="1" si="1">IFERROR(NOW()-F4,"")</f>
        <v>38.921337499996298</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19">
        <v>45981.373298611114</v>
      </c>
      <c r="G5" s="108">
        <f ca="1">IFERROR(NOW()-F5,"")</f>
        <v>6.2091499999951338</v>
      </c>
      <c r="H5" s="119">
        <v>45981.360798611109</v>
      </c>
      <c r="I5" s="106" t="str">
        <f>IFERROR(VLOOKUP(D5,DB!A:F,6,0),"")</f>
        <v>SCECO</v>
      </c>
      <c r="J5" s="106" t="str">
        <f>IFERROR(VLOOKUP(D5,DB!A:G,7,0),"")</f>
        <v>Dead</v>
      </c>
      <c r="K5" s="106" t="s">
        <v>39121</v>
      </c>
      <c r="L5" s="106" t="str">
        <f>IFERROR(VLOOKUP(D5,DB!A:I,9,0),"")</f>
        <v>Latis</v>
      </c>
    </row>
    <row r="6" spans="1:13" s="39" customFormat="1">
      <c r="A6" s="37" t="s">
        <v>39122</v>
      </c>
      <c r="B6" s="37" t="str">
        <f>IFERROR(VLOOKUP(D6,DB!A:K,11,0),"")</f>
        <v>R5</v>
      </c>
      <c r="C6" s="37">
        <v>5</v>
      </c>
      <c r="D6" s="37" t="s">
        <v>38120</v>
      </c>
      <c r="E6" s="106" t="s">
        <v>39021</v>
      </c>
      <c r="F6" s="38">
        <v>45987.565740740742</v>
      </c>
      <c r="G6" s="108">
        <f ca="1">IFERROR(NOW()-F6,"")</f>
        <v>1.6707870367099531E-2</v>
      </c>
      <c r="H6" s="38">
        <v>45987.551851851851</v>
      </c>
      <c r="I6" s="37" t="str">
        <f>IFERROR(VLOOKUP(D6,DB!A:F,6,0),"")</f>
        <v>SCECO</v>
      </c>
      <c r="J6" s="37" t="str">
        <f>IFERROR(VLOOKUP(D6,DB!A:G,7,0),"")</f>
        <v>Haj Removal</v>
      </c>
      <c r="K6" s="37" t="s">
        <v>39123</v>
      </c>
      <c r="L6" s="37" t="str">
        <f>IFERROR(VLOOKUP(D6,DB!A:I,9,0),"")</f>
        <v>Latis</v>
      </c>
    </row>
    <row r="7" spans="1:13" s="39" customFormat="1">
      <c r="A7" s="37"/>
      <c r="B7" s="37" t="str">
        <f>IFERROR(VLOOKUP(D7,DB!A:K,11,0),"")</f>
        <v/>
      </c>
      <c r="C7" s="37"/>
      <c r="D7" s="37"/>
      <c r="E7" s="37"/>
      <c r="F7" s="38"/>
      <c r="G7" s="108">
        <f ca="1">IFERROR(NOW()-F7,"")</f>
        <v>45987.582448611109</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45987.582448611109</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45987.582448611109</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45987.582448611109</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45987.582448611109</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45987.582448611109</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45987.582448611109</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45987.582448611109</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45987.582448611109</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45987.582448611109</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45987.582448611109</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45987.582448611109</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45987.582448611109</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45987.582448611109</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45987.582448611109</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45987.582448611109</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45987.582448611109</v>
      </c>
      <c r="H23" s="38"/>
      <c r="I23" s="37" t="str">
        <f>IFERROR(VLOOKUP(D23,DB!A:F,6,0),"")</f>
        <v/>
      </c>
      <c r="J23" s="37" t="str">
        <f>IFERROR(VLOOKUP(D23,DB!A:G,7,0),"")</f>
        <v/>
      </c>
      <c r="K23" s="37"/>
      <c r="L23" s="37" t="str">
        <f>IFERROR(VLOOKUP(D23,DB!A:I,9,0),"")</f>
        <v/>
      </c>
    </row>
    <row r="24" spans="1:12" s="39" customFormat="1">
      <c r="A24" s="106"/>
      <c r="B24" s="106"/>
      <c r="C24" s="106"/>
      <c r="D24" s="106"/>
      <c r="E24" s="106"/>
      <c r="F24" s="106"/>
      <c r="G24" s="106"/>
      <c r="H24" s="106"/>
      <c r="I24" s="106"/>
      <c r="J24" s="106"/>
      <c r="K24" s="106"/>
      <c r="L24" s="106"/>
    </row>
    <row r="25" spans="1:12" s="39" customFormat="1">
      <c r="A25" s="106"/>
      <c r="B25" s="106"/>
      <c r="C25" s="106"/>
      <c r="D25" s="106"/>
      <c r="E25" s="106"/>
      <c r="F25" s="106"/>
      <c r="G25" s="106"/>
      <c r="H25" s="106"/>
      <c r="I25" s="106"/>
      <c r="J25" s="106"/>
      <c r="K25" s="106"/>
      <c r="L25" s="106"/>
    </row>
    <row r="26" spans="1:12" s="39" customFormat="1">
      <c r="A26" s="106"/>
      <c r="B26" s="106"/>
      <c r="C26" s="106"/>
      <c r="D26" s="106"/>
      <c r="E26" s="106"/>
      <c r="F26" s="106"/>
      <c r="G26" s="106"/>
      <c r="H26" s="106"/>
      <c r="I26" s="106"/>
      <c r="J26" s="106"/>
      <c r="K26" s="106"/>
      <c r="L26" s="106"/>
    </row>
    <row r="27" spans="1:12" s="39" customFormat="1">
      <c r="A27" s="106"/>
      <c r="B27" s="106"/>
      <c r="C27" s="106"/>
      <c r="D27" s="106"/>
      <c r="E27" s="106"/>
      <c r="F27" s="106"/>
      <c r="G27" s="106"/>
      <c r="H27" s="106"/>
      <c r="I27" s="106"/>
      <c r="J27" s="106"/>
      <c r="K27" s="106"/>
      <c r="L27" s="106"/>
    </row>
    <row r="28" spans="1:12" s="39" customFormat="1">
      <c r="A28" s="106"/>
      <c r="B28" s="106"/>
      <c r="C28" s="106"/>
      <c r="D28" s="106"/>
      <c r="E28" s="106"/>
      <c r="F28" s="106"/>
      <c r="G28" s="106"/>
      <c r="H28" s="106"/>
      <c r="I28" s="106"/>
      <c r="J28" s="106"/>
      <c r="K28" s="106"/>
      <c r="L28" s="106"/>
    </row>
    <row r="29" spans="1:12" s="39" customFormat="1">
      <c r="A29" s="106"/>
      <c r="B29" s="106"/>
      <c r="C29" s="106"/>
      <c r="D29" s="106"/>
      <c r="E29" s="106"/>
      <c r="F29" s="106"/>
      <c r="G29" s="106"/>
      <c r="H29" s="106"/>
      <c r="I29" s="106"/>
      <c r="J29" s="106"/>
      <c r="K29" s="106"/>
      <c r="L29" s="106"/>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c r="A33" s="142"/>
      <c r="B33" s="142"/>
      <c r="C33" s="142"/>
      <c r="D33" s="142"/>
      <c r="E33" s="142"/>
      <c r="F33" s="142"/>
      <c r="G33" s="142"/>
      <c r="H33" s="142"/>
      <c r="I33" s="142"/>
      <c r="J33" s="142"/>
      <c r="K33" s="142"/>
      <c r="L33" s="142"/>
    </row>
    <row r="34" spans="1:12">
      <c r="A34" s="142"/>
      <c r="B34" s="142"/>
      <c r="C34" s="142"/>
      <c r="D34" s="142"/>
      <c r="E34" s="142"/>
      <c r="F34" s="142"/>
      <c r="G34" s="142"/>
      <c r="H34" s="142"/>
      <c r="I34" s="142"/>
      <c r="J34" s="142"/>
      <c r="K34" s="142"/>
      <c r="L34" s="142"/>
    </row>
    <row r="35" spans="1:12">
      <c r="A35" s="142"/>
      <c r="B35" s="142"/>
      <c r="C35" s="142"/>
      <c r="D35" s="142"/>
      <c r="E35" s="142"/>
      <c r="F35" s="142"/>
      <c r="G35" s="142"/>
      <c r="H35" s="142"/>
      <c r="I35" s="142"/>
      <c r="J35" s="142"/>
      <c r="K35" s="142"/>
      <c r="L35" s="142"/>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c r="C2" s="125"/>
      <c r="D2"/>
      <c r="E2" s="106"/>
      <c r="F2"/>
      <c r="G2" s="72">
        <f ca="1">IFERROR(NOW()-F2,"-")</f>
        <v>45987.582448611109</v>
      </c>
      <c r="H2"/>
      <c r="I2"/>
      <c r="J2" s="124" t="str">
        <f>IFERROR(VLOOKUP(D2,DB!A:G,7,0),"")</f>
        <v/>
      </c>
      <c r="K2" s="127"/>
      <c r="L2" s="128" t="str">
        <f>IFERROR(VLOOKUP(D2,DB!A:I,9,0),"")</f>
        <v/>
      </c>
    </row>
    <row r="3" spans="1:16382" ht="31.5" customHeight="1">
      <c r="A3"/>
      <c r="B3"/>
      <c r="C3" s="125"/>
      <c r="D3" s="122"/>
      <c r="E3" s="106"/>
      <c r="F3"/>
      <c r="G3" s="72">
        <f ca="1">IFERROR(NOW()-F3,"-")</f>
        <v>45987.582448611109</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45987.582448611109</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45987.582448611109</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45987.582448611109</v>
      </c>
      <c r="H6"/>
      <c r="I6" s="124" t="str">
        <f>IFERROR(VLOOKUP(D6,DB!A:F,6,0),"")</f>
        <v/>
      </c>
      <c r="J6" s="124" t="str">
        <f>IFERROR(VLOOKUP(D6,DB!A:G,7,0),"")</f>
        <v/>
      </c>
      <c r="K6" s="127"/>
      <c r="L6" s="128" t="str">
        <f>IFERROR(VLOOKUP(D6,DB!A:I,9,0),"")</f>
        <v/>
      </c>
    </row>
    <row r="7" spans="1:16382" ht="31.5" customHeight="1">
      <c r="A7"/>
      <c r="B7"/>
      <c r="C7" s="125"/>
      <c r="D7" s="122"/>
      <c r="E7" s="106"/>
      <c r="F7"/>
      <c r="G7" s="72">
        <f ca="1">IFERROR(NOW()-F7,"-")</f>
        <v>45987.582448611109</v>
      </c>
      <c r="H7"/>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t="shared" ref="G8:G9" ca="1" si="0">IFERROR(NOW()-F8,"-")</f>
        <v>45987.582448611109</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45987.582448611109</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45987.582448611109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45987.582448611109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45987.582448611109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45987.582448611109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45987.582448611109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45987.582448611109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45987.582448611109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45987.582448611109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45987.582448611109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45987.582448611109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45987.582448611109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45987.582448611109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45987.582448611109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45987.582448611109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45987.582448611109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45987.582448611109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45987.582448611109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45987.582448611109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45987.582448611109</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45987.582448611109</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45987.582448611109</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45987.582448611109</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45987.582448611109</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45987.582448611109</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45987.582448611109</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45987.582448611109</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45987.582448611109</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45987.582448611109</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45987.582448611109</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45987.582448611109</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45987.582448611109</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45987.582448611109</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45987.582448611109</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45987.582448611109</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2025-11-26T10:58:58Z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