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466" documentId="120_S{2AC9BD13-BADA-5192-A53E-5A8FF88502F6}" xr6:coauthVersionLast="47" xr6:coauthVersionMax="47" xr10:uidLastSave="{7F485070-9217-4141-AD1A-29090880EE3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5" l="1"/>
  <c r="G11" i="5"/>
  <c r="I11" i="5"/>
  <c r="J11" i="5"/>
  <c r="L11" i="5"/>
  <c r="B9" i="5"/>
  <c r="G9" i="5"/>
  <c r="I9" i="5"/>
  <c r="J9" i="5"/>
  <c r="L9" i="5"/>
  <c r="B10" i="5"/>
  <c r="G10" i="5"/>
  <c r="I10" i="5"/>
  <c r="J10" i="5"/>
  <c r="L10" i="5"/>
  <c r="L3" i="1"/>
  <c r="J3" i="1"/>
  <c r="I3" i="1"/>
  <c r="G3" i="1"/>
  <c r="B3" i="1"/>
  <c r="B5" i="5"/>
  <c r="G5" i="5"/>
  <c r="I5" i="5"/>
  <c r="J5" i="5"/>
  <c r="L5"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6" i="5"/>
  <c r="G7" i="5"/>
  <c r="G8" i="5"/>
  <c r="G12" i="5"/>
  <c r="G13" i="5"/>
  <c r="G14" i="5"/>
  <c r="G15" i="5"/>
  <c r="G16" i="5"/>
  <c r="G17" i="5"/>
  <c r="G18" i="5"/>
  <c r="G19" i="5"/>
  <c r="G20"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alcChain>
</file>

<file path=xl/sharedStrings.xml><?xml version="1.0" encoding="utf-8"?>
<sst xmlns="http://schemas.openxmlformats.org/spreadsheetml/2006/main" count="180289" uniqueCount="39121">
  <si>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</si>
  <si>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</si>
  <si>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</si>
  <si>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</si>
  <si>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</si>
  <si>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</si>
  <si>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</si>
  <si>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</si>
  <si>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</si>
  <si>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</si>
  <si>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</si>
  <si>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</si>
  <si>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</si>
  <si>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</si>
  <si>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</si>
  <si>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</si>
  <si>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</si>
  <si>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</si>
  <si>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</si>
  <si>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</si>
  <si>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</si>
  <si>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</si>
  <si>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</si>
  <si>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</si>
  <si>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</si>
  <si>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</si>
  <si>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</si>
  <si>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</si>
  <si>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</si>
  <si>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</si>
  <si>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</si>
  <si>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</si>
  <si>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</si>
  <si>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</si>
  <si>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</si>
  <si>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</si>
  <si>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</si>
  <si>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</si>
  <si>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</si>
  <si>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</si>
  <si>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</si>
  <si>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</si>
  <si>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</si>
  <si>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</si>
  <si>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</si>
  <si>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</si>
  <si>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</si>
  <si>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</si>
  <si>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</si>
  <si>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</si>
  <si>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</si>
  <si>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</si>
  <si>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</si>
  <si>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</si>
  <si>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</si>
  <si>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</si>
  <si>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</si>
  <si>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</si>
  <si>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</si>
  <si>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</si>
  <si>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</si>
  <si>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</si>
  <si>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</si>
  <si>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</si>
  <si>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</si>
  <si>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</si>
  <si>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</si>
  <si>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</si>
  <si>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</si>
  <si>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</si>
  <si>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</si>
  <si>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</si>
  <si>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</si>
  <si>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</si>
  <si>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</si>
  <si>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</si>
  <si>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</si>
  <si>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</si>
  <si>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</si>
  <si>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</si>
  <si>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</si>
  <si>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</si>
  <si>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</si>
  <si>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</si>
  <si>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</si>
  <si>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</si>
  <si>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</si>
  <si>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</si>
  <si>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</si>
  <si>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</si>
  <si>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</si>
  <si>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</si>
  <si>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</si>
  <si>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</si>
  <si>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</si>
  <si>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</si>
  <si>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</si>
  <si>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</si>
  <si>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</si>
  <si>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</si>
  <si>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</si>
  <si>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</si>
  <si>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</si>
  <si>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</si>
  <si>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</si>
  <si>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</si>
  <si>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</si>
  <si>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</si>
  <si>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</si>
  <si>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</si>
  <si>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</si>
  <si>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</si>
  <si>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</si>
  <si>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</si>
  <si>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</si>
  <si>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</si>
  <si>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</si>
  <si>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</si>
  <si>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</si>
  <si>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</si>
  <si>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</si>
  <si>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</si>
  <si>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</si>
  <si>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</si>
  <si>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</si>
  <si>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</si>
  <si>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</si>
  <si>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</si>
  <si>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</si>
  <si>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</si>
  <si>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</si>
  <si>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</si>
  <si>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</si>
  <si>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</si>
  <si>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</si>
  <si>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</si>
  <si>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</si>
  <si>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</si>
  <si>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</si>
  <si>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</si>
  <si>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</si>
  <si>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</si>
  <si>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</si>
  <si>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</si>
  <si>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</si>
  <si>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</si>
  <si>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</si>
  <si>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</si>
  <si>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</si>
  <si>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</si>
  <si>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</si>
  <si>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</si>
  <si>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</si>
  <si>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</si>
  <si>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</si>
  <si>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</si>
  <si>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</si>
  <si>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</si>
  <si>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</si>
  <si>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</si>
  <si>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</si>
  <si>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</si>
  <si>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</si>
  <si>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</si>
  <si>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</si>
  <si>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</si>
  <si>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</si>
  <si>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</si>
  <si>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</si>
  <si>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</si>
  <si>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</si>
  <si>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</si>
  <si>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</si>
  <si>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</si>
  <si>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</si>
  <si>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</si>
  <si>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</si>
  <si>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</si>
  <si>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</si>
  <si>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</si>
  <si>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</si>
  <si>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</si>
  <si>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</si>
  <si>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</si>
  <si>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</si>
  <si>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</si>
  <si>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</si>
  <si>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</si>
  <si>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</si>
  <si>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</si>
  <si>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</si>
  <si>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</si>
  <si>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</si>
  <si>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</si>
  <si>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</si>
  <si>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</si>
  <si>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</si>
  <si>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</si>
  <si>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</si>
  <si>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</si>
  <si>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</si>
  <si>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</si>
  <si>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</si>
  <si>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</si>
  <si>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</si>
  <si>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</si>
  <si>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</si>
  <si>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</si>
  <si>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</si>
  <si>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</si>
  <si>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</si>
  <si>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</si>
  <si>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</si>
  <si>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</si>
  <si>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</si>
  <si>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</si>
  <si>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</si>
  <si>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</si>
  <si>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</si>
  <si>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</si>
  <si>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</si>
  <si>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</si>
  <si>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</si>
  <si>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</si>
  <si>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</si>
  <si>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</si>
  <si>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</si>
  <si>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</si>
  <si>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</si>
  <si>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</si>
  <si>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</si>
  <si>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</si>
  <si>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</si>
  <si>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</si>
  <si>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</si>
  <si>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</si>
  <si>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</si>
  <si>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</si>
  <si>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</si>
  <si>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</si>
  <si>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</si>
  <si>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</si>
  <si>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</si>
  <si>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</si>
  <si>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</si>
  <si>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</si>
  <si>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</si>
  <si>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</si>
  <si>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</si>
  <si>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</si>
  <si>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</si>
  <si>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</si>
  <si>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</si>
  <si>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</si>
  <si>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</si>
  <si>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</si>
  <si>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</si>
  <si>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</si>
  <si>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</si>
  <si>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</si>
  <si>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</si>
  <si>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</si>
  <si>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</si>
  <si>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</si>
  <si>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</si>
  <si>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</si>
  <si>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</si>
  <si>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</si>
  <si>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</si>
  <si>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</si>
  <si>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</si>
  <si>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</si>
  <si>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</si>
  <si>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</si>
  <si>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</si>
  <si>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</si>
  <si>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</si>
  <si>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</si>
  <si>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</si>
  <si>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</si>
  <si>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</si>
  <si>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</si>
  <si>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</si>
  <si>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</si>
  <si>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</si>
  <si>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</si>
  <si>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</si>
  <si>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</si>
  <si>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</si>
  <si>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</si>
  <si>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</si>
  <si>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</si>
  <si>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</si>
  <si>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</si>
  <si>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</si>
  <si>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</si>
  <si>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</si>
  <si>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</si>
  <si>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</si>
  <si>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</si>
  <si>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</si>
  <si>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</si>
  <si>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</si>
  <si>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</si>
  <si>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</si>
  <si>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</si>
  <si>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</si>
  <si>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</si>
  <si>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</si>
  <si>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</si>
  <si>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</si>
  <si>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</si>
  <si>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</si>
  <si>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</si>
  <si>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</si>
  <si>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</si>
  <si>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</si>
  <si>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</si>
  <si>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</si>
  <si>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</si>
  <si>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</si>
  <si>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</si>
  <si>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</si>
  <si>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</si>
  <si>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</si>
  <si>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</si>
  <si>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</si>
  <si>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</si>
  <si>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</si>
  <si>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</si>
  <si>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</si>
  <si>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</si>
  <si>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</si>
  <si>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</si>
  <si>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</si>
  <si>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</si>
  <si>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</si>
  <si>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</si>
  <si>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</si>
  <si>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</si>
  <si>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</si>
  <si>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</si>
  <si>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</si>
  <si>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</si>
  <si>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</si>
  <si>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</si>
  <si>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</si>
  <si>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</si>
  <si>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</si>
  <si>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</si>
  <si>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</si>
  <si>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</si>
  <si>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</si>
  <si>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</si>
  <si>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</si>
  <si>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</si>
  <si>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</si>
  <si>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</si>
  <si>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</si>
  <si>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</si>
  <si>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</si>
  <si>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</si>
  <si>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</si>
  <si>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</si>
  <si>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</si>
  <si>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</si>
  <si>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</si>
  <si>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</si>
  <si>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</si>
  <si>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</si>
  <si>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</si>
  <si>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</si>
  <si>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</si>
  <si>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</si>
  <si>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</si>
  <si>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</si>
  <si>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</si>
  <si>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</si>
  <si>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</si>
  <si>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</si>
  <si>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</si>
  <si>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</si>
  <si>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</si>
  <si>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</si>
  <si>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</si>
  <si>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</si>
  <si>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</si>
  <si>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</si>
  <si>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</si>
  <si>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</si>
  <si>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</si>
  <si>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</si>
  <si>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</si>
  <si>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</si>
  <si>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</si>
  <si>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</si>
  <si>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</si>
  <si>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</si>
  <si>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</si>
  <si>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</si>
  <si>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</si>
  <si>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</si>
  <si>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</si>
  <si>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</si>
  <si>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</si>
  <si>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</si>
  <si>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</si>
  <si>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</si>
  <si>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</si>
  <si>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</si>
  <si>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</si>
  <si>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</si>
  <si>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</si>
  <si>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</si>
  <si>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</si>
  <si>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</si>
  <si>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</si>
  <si>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</si>
  <si>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</si>
  <si>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</si>
  <si>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</si>
  <si>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</si>
  <si>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</si>
  <si>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</si>
  <si>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</si>
  <si>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</si>
  <si>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</si>
  <si>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</si>
  <si>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</si>
  <si>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</si>
  <si>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</si>
  <si>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</si>
  <si>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</si>
  <si>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</si>
  <si>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</si>
  <si>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</si>
  <si>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</si>
  <si>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</si>
  <si>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</si>
  <si>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</si>
  <si>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</si>
  <si>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</si>
  <si>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</si>
  <si>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</si>
  <si>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</si>
  <si>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</si>
  <si>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</si>
  <si>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</si>
  <si>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</si>
  <si>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</si>
  <si>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</si>
  <si>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</si>
  <si>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</si>
  <si>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</si>
  <si>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</si>
  <si>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</si>
  <si>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</si>
  <si>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</si>
  <si>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</si>
  <si>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</si>
  <si>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</si>
  <si>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</si>
  <si>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</si>
  <si>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</si>
  <si>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</si>
  <si>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</si>
  <si>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</si>
  <si>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</si>
  <si>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</si>
  <si>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</si>
  <si>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</si>
  <si>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</si>
  <si>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</si>
  <si>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</si>
  <si>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</si>
  <si>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</si>
  <si>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</si>
  <si>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</si>
  <si>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</si>
  <si>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</si>
  <si>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</si>
  <si>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</si>
  <si>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</si>
  <si>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</si>
  <si>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</si>
  <si>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</si>
  <si>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</si>
  <si>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</si>
  <si>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</si>
  <si>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</si>
  <si>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</si>
  <si>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</si>
  <si>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</si>
  <si>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</si>
  <si>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</si>
  <si>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</si>
  <si>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</si>
  <si>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</si>
  <si>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</si>
  <si>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</si>
  <si>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</si>
  <si>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</si>
  <si>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</si>
  <si>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</si>
  <si>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</si>
  <si>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</si>
  <si>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</si>
  <si>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</si>
  <si>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</si>
  <si>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</si>
  <si>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</si>
  <si>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</si>
  <si>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</si>
  <si>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</si>
  <si>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</si>
  <si>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</si>
  <si>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</si>
  <si>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</si>
  <si>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</si>
  <si>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</si>
  <si>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</si>
  <si>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</si>
  <si>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</si>
  <si>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</si>
  <si>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</si>
  <si>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</si>
  <si>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</si>
  <si>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</si>
  <si>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</si>
  <si>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</si>
  <si>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</si>
  <si>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</si>
  <si>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</si>
  <si>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</si>
  <si>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</si>
  <si>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</si>
  <si>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</si>
  <si>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</si>
  <si>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</si>
  <si>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</si>
  <si>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</si>
  <si>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</si>
  <si>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</si>
  <si>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</si>
  <si>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</si>
  <si>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</si>
  <si>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</si>
  <si>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</si>
  <si>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</si>
  <si>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</si>
  <si>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</si>
  <si>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</si>
  <si>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</si>
  <si>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</si>
  <si>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</si>
  <si>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</si>
  <si>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</si>
  <si>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</si>
  <si>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</si>
  <si>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</si>
  <si>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</si>
  <si>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</si>
  <si>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</si>
  <si>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</si>
  <si>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</si>
  <si>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</si>
  <si>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</si>
  <si>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</si>
  <si>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</si>
  <si>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</si>
  <si>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</si>
  <si>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</si>
  <si>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</si>
  <si>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</si>
  <si>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</si>
  <si>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</si>
  <si>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</si>
  <si>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</si>
  <si>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</si>
  <si>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</si>
  <si>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</si>
  <si>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</si>
  <si>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</si>
  <si>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</si>
  <si>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</si>
  <si>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</si>
  <si>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</si>
  <si>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</si>
  <si>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</si>
  <si>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</si>
  <si>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</si>
  <si>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</si>
  <si>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</si>
  <si>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</si>
  <si>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</si>
  <si>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</si>
  <si>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</si>
  <si>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</si>
  <si>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</si>
  <si>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</si>
  <si>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</si>
  <si>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</si>
  <si>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</si>
  <si>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</si>
  <si>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</si>
  <si>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</si>
  <si>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</si>
  <si>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</si>
  <si>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</si>
  <si>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</si>
  <si>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</si>
  <si>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</si>
  <si>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</si>
  <si>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</si>
  <si>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</si>
  <si>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</si>
  <si>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</si>
  <si>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</si>
  <si>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</si>
  <si>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</si>
  <si>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</si>
  <si>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</si>
  <si>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</si>
  <si>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</si>
  <si>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</si>
  <si>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</si>
  <si>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</si>
  <si>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</si>
  <si>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</si>
  <si>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</si>
  <si>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</si>
  <si>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</si>
  <si>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</si>
  <si>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</si>
  <si>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</si>
  <si>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</si>
  <si>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</si>
  <si>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</si>
  <si>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</si>
  <si>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</si>
  <si>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</si>
  <si>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</si>
  <si>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</si>
  <si>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</si>
  <si>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</si>
  <si>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</si>
  <si>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</si>
  <si>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</si>
  <si>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</si>
  <si>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</si>
  <si>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</si>
  <si>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</si>
  <si>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</si>
  <si>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</si>
  <si>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</si>
  <si>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</si>
  <si>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</si>
  <si>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</si>
  <si>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</si>
  <si>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</si>
  <si>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</si>
  <si>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</si>
  <si>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</si>
  <si>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</si>
  <si>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</si>
  <si>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</si>
  <si>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</si>
  <si>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</si>
  <si>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</si>
  <si>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</si>
  <si>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</si>
  <si>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</si>
  <si>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</si>
  <si>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</si>
  <si>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</si>
  <si>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</si>
  <si>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</si>
  <si>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</si>
  <si>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</si>
  <si>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</si>
  <si>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</si>
  <si>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</si>
  <si>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</si>
  <si>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</si>
  <si>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</si>
  <si>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</si>
  <si>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</si>
  <si>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</si>
  <si>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</si>
  <si>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</si>
  <si>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</si>
  <si>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</si>
  <si>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</si>
  <si>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</si>
  <si>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</si>
  <si>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</si>
  <si>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</si>
  <si>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</si>
  <si>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</si>
  <si>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</si>
  <si>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</si>
  <si>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</si>
  <si>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</si>
  <si>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</si>
  <si>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</si>
  <si>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</si>
  <si>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</si>
  <si>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</si>
  <si>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</si>
  <si>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</si>
  <si>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</si>
  <si>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</si>
  <si>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</si>
  <si>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</si>
  <si>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</si>
  <si>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</si>
  <si>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</si>
  <si>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</si>
  <si>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</si>
  <si>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</si>
  <si>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</si>
  <si>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</si>
  <si>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</si>
  <si>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</si>
  <si>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</si>
  <si>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</si>
  <si>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</si>
  <si>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</si>
  <si>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</si>
  <si>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</si>
  <si>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</si>
  <si>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</si>
  <si>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</si>
  <si>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</si>
  <si>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</si>
  <si>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</si>
  <si>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</si>
  <si>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</si>
  <si>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</si>
  <si>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</si>
  <si>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</si>
  <si>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</si>
  <si>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</si>
  <si>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</si>
  <si>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</si>
  <si>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</si>
  <si>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</si>
  <si>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</si>
  <si>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</si>
  <si>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</si>
  <si>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</si>
  <si>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</si>
  <si>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</si>
  <si>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</si>
  <si>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</si>
  <si>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</si>
  <si>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</si>
  <si>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</si>
  <si>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</si>
  <si>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</si>
  <si>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</si>
  <si>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</si>
  <si>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</si>
  <si>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</si>
  <si>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</si>
  <si>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</si>
  <si>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</si>
  <si>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</si>
  <si>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</si>
  <si>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</si>
  <si>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</si>
  <si>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</si>
  <si>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</si>
  <si>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</si>
  <si>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</si>
  <si>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</si>
  <si>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</si>
  <si>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</si>
  <si>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</si>
  <si>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</si>
  <si>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</si>
  <si>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</si>
  <si>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</si>
  <si>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</si>
  <si>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</si>
  <si>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</si>
  <si>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</si>
  <si>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</si>
  <si>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</si>
  <si>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</si>
  <si>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</si>
  <si>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</si>
  <si>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</si>
  <si>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</si>
  <si>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</si>
  <si>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</si>
  <si>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</si>
  <si>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</si>
  <si>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</si>
  <si>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</si>
  <si>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</si>
  <si>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</si>
  <si>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</si>
  <si>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</si>
  <si>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</si>
  <si>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</si>
  <si>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</si>
  <si>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</si>
  <si>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</si>
  <si>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</si>
  <si>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</si>
  <si>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</si>
  <si>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</si>
  <si>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</si>
  <si>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</si>
  <si>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</si>
  <si>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</si>
  <si>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</si>
  <si>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</si>
  <si>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</si>
  <si>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</si>
  <si>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</si>
  <si>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</si>
  <si>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</si>
  <si>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</si>
  <si>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</si>
  <si>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</si>
  <si>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</si>
  <si>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</si>
  <si>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</si>
  <si>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</si>
  <si>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</si>
  <si>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</si>
  <si>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</si>
  <si>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</si>
  <si>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</si>
  <si>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</si>
  <si>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</si>
  <si>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</si>
  <si>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</si>
  <si>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</si>
  <si>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</si>
  <si>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</si>
  <si>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</si>
  <si>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</si>
  <si>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</si>
  <si>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</si>
  <si>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</si>
  <si>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</si>
  <si>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</si>
  <si>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</si>
  <si>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</si>
  <si>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</si>
  <si>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</si>
  <si>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</si>
  <si>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</si>
  <si>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</si>
  <si>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</si>
  <si>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</si>
  <si>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</si>
  <si>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</si>
  <si>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</si>
  <si>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</si>
  <si>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</si>
  <si>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</si>
  <si>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</si>
  <si>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</si>
  <si>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</si>
  <si>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</si>
  <si>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</si>
  <si>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</si>
  <si>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</si>
  <si>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</si>
  <si>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</si>
  <si>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</si>
  <si>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</si>
  <si>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</si>
  <si>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</si>
  <si>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</si>
  <si>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</si>
  <si>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</si>
  <si>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</si>
  <si>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</si>
  <si>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</si>
  <si>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</si>
  <si>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</si>
  <si>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</si>
  <si>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</si>
  <si>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</si>
  <si>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</si>
  <si>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</si>
  <si>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</si>
  <si>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</si>
  <si>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</si>
  <si>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</si>
  <si>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</si>
  <si>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</si>
  <si>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</si>
  <si>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</si>
  <si>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</si>
  <si>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</si>
  <si>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</si>
  <si>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</si>
  <si>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</si>
  <si>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</si>
  <si>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</si>
  <si>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</si>
  <si>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</si>
  <si>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</si>
  <si>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</si>
  <si>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</si>
  <si>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</si>
  <si>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</si>
  <si>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</si>
  <si>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</si>
  <si>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</si>
  <si>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</si>
  <si>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</si>
  <si>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</si>
  <si>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</si>
  <si>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</si>
  <si>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</si>
  <si>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</si>
  <si>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</si>
  <si>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</si>
  <si>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</si>
  <si>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</si>
  <si>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</si>
  <si>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</si>
  <si>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</si>
  <si>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</si>
  <si>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</si>
  <si>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</si>
  <si>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</si>
  <si>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</si>
  <si>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</si>
  <si>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</si>
  <si>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</si>
  <si>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</si>
  <si>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</si>
  <si>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</si>
  <si>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</si>
  <si>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</si>
  <si>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</si>
  <si>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</si>
  <si>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</si>
  <si>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</si>
  <si>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</si>
  <si>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</si>
  <si>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</si>
  <si>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</si>
  <si>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</si>
  <si>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</si>
  <si>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</si>
  <si>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</si>
  <si>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</si>
  <si>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</si>
  <si>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</si>
  <si>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</si>
  <si>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</si>
  <si>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</si>
  <si>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</si>
  <si>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</si>
  <si>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</si>
  <si>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</si>
  <si>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</si>
  <si>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</si>
  <si>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</si>
  <si>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</si>
  <si>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</si>
  <si>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</si>
  <si>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</si>
  <si>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</si>
  <si>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</si>
  <si>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</si>
  <si>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</si>
  <si>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</si>
  <si>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</si>
  <si>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</si>
  <si>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</si>
  <si>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</si>
  <si>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</si>
  <si>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</si>
  <si>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</si>
  <si>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</si>
  <si>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</si>
  <si>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</si>
  <si>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</si>
  <si>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</si>
  <si>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</si>
  <si>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</si>
  <si>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</si>
  <si>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</si>
  <si>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</si>
  <si>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</si>
  <si>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</si>
  <si>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</si>
  <si>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</si>
  <si>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</si>
  <si>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</si>
  <si>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</si>
  <si>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</si>
  <si>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</si>
  <si>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</si>
  <si>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</si>
  <si>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</si>
  <si>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</si>
  <si>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</si>
  <si>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</si>
  <si>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</si>
  <si>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</si>
  <si>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</si>
  <si>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</si>
  <si>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</si>
  <si>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</si>
  <si>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</si>
  <si>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</si>
  <si>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</si>
  <si>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</si>
  <si>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</si>
  <si>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</si>
  <si>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</si>
  <si>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</si>
  <si>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</si>
  <si>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</si>
  <si>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</si>
  <si>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</si>
  <si>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</si>
  <si>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</si>
  <si>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</si>
  <si>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</si>
  <si>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</si>
  <si>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</si>
  <si>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</si>
  <si>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</si>
  <si>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</si>
  <si>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</si>
  <si>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</si>
  <si>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</si>
  <si>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</si>
  <si>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</si>
  <si>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</si>
  <si>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</si>
  <si>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</si>
  <si>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</si>
  <si>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</si>
  <si>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</si>
  <si>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</si>
  <si>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</si>
  <si>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</si>
  <si>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</si>
  <si>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</si>
  <si>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</si>
  <si>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</si>
  <si>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</si>
  <si>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</si>
  <si>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</si>
  <si>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</si>
  <si>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</si>
  <si>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</si>
  <si>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</si>
  <si>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</si>
  <si>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</si>
  <si>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</si>
  <si>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</si>
  <si>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</si>
  <si>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</si>
  <si>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</si>
  <si>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</si>
  <si>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</si>
  <si>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</si>
  <si>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</si>
  <si>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</si>
  <si>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</si>
  <si>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</si>
  <si>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</si>
  <si>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</si>
  <si>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</si>
  <si>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</si>
  <si>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</si>
  <si>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</si>
  <si>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</si>
  <si>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</si>
  <si>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</si>
  <si>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</si>
  <si>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</si>
  <si>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</si>
  <si>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</si>
  <si>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</si>
  <si>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</si>
  <si>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</si>
  <si>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</si>
  <si>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</si>
  <si>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</si>
  <si>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</si>
  <si>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</si>
  <si>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</si>
  <si>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</si>
  <si>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</si>
  <si>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</si>
  <si>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</si>
  <si>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</si>
  <si>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</si>
  <si>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</si>
  <si>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</si>
  <si>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</si>
  <si>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</si>
  <si>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</si>
  <si>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</si>
  <si>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</si>
  <si>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</si>
  <si>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</si>
  <si>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</si>
  <si>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</si>
  <si>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</si>
  <si>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</si>
  <si>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</si>
  <si>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</si>
  <si>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</si>
  <si>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</si>
  <si>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</si>
  <si>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</si>
  <si>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</si>
  <si>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</si>
  <si>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</si>
  <si>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</si>
  <si>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</si>
  <si>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</si>
  <si>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</si>
  <si>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</si>
  <si>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</si>
  <si>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</si>
  <si>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</si>
  <si>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</si>
  <si>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</si>
  <si>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</si>
  <si>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</si>
  <si>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</si>
  <si>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</si>
  <si>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</si>
  <si>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</si>
  <si>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</si>
  <si>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</si>
  <si>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</si>
  <si>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</si>
  <si>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</si>
  <si>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</si>
  <si>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</si>
  <si>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</si>
  <si>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</si>
  <si>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</si>
  <si>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</si>
  <si>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</si>
  <si>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</si>
  <si>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</si>
  <si>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</si>
  <si>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</si>
  <si>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</si>
  <si>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</si>
  <si>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</si>
  <si>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</si>
  <si>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</si>
  <si>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</si>
  <si>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</si>
  <si>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</si>
  <si>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</si>
  <si>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</si>
  <si>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</si>
  <si>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</si>
  <si>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</si>
  <si>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</si>
  <si>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</si>
  <si>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</si>
  <si>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</si>
  <si>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</si>
  <si>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</si>
  <si>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</si>
  <si>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</si>
  <si>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</si>
  <si>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</si>
  <si>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</si>
  <si>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</si>
  <si>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</si>
  <si>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</si>
  <si>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</si>
  <si>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</si>
  <si>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</si>
  <si>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</si>
  <si>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</si>
  <si>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</si>
  <si>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</si>
  <si>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</si>
  <si>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</si>
  <si>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</si>
  <si>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</si>
  <si>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</si>
  <si>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</si>
  <si>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</si>
  <si>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</si>
  <si>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</si>
  <si>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</si>
  <si>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</si>
  <si>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</si>
  <si>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</si>
  <si>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</si>
  <si>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</si>
  <si>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</si>
  <si>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</si>
  <si>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</si>
  <si>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</si>
  <si>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</si>
  <si>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</si>
  <si>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</si>
  <si>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</si>
  <si>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</si>
  <si>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</si>
  <si>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</si>
  <si>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</si>
  <si>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</si>
  <si>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</si>
  <si>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</si>
  <si>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</si>
  <si>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</si>
  <si>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</si>
  <si>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</si>
  <si>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</si>
  <si>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</si>
  <si>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</si>
  <si>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</si>
  <si>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</si>
  <si>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</si>
  <si>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</si>
  <si>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</si>
  <si>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</si>
  <si>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</si>
  <si>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</si>
  <si>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</si>
  <si>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</si>
  <si>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</si>
  <si>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</si>
  <si>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</si>
  <si>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</si>
  <si>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</si>
  <si>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</si>
  <si>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</si>
  <si>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</si>
  <si>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</si>
  <si>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</si>
  <si>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</si>
  <si>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</si>
  <si>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</si>
  <si>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</si>
  <si>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</si>
  <si>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</si>
  <si>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</si>
  <si>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</si>
  <si>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</si>
  <si>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</si>
  <si>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</si>
  <si>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</si>
  <si>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</si>
  <si>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</si>
  <si>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</si>
  <si>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</si>
  <si>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</si>
  <si>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</si>
  <si>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</si>
  <si>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</si>
  <si>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</si>
  <si>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</si>
  <si>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</si>
  <si>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</si>
  <si>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</si>
  <si>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</si>
  <si>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</si>
  <si>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</si>
  <si>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</si>
  <si>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</si>
  <si>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</si>
  <si>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</si>
  <si>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</si>
  <si>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</si>
  <si>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</si>
  <si>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</si>
  <si>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</si>
  <si>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</si>
  <si>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</si>
  <si>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</si>
  <si>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</si>
  <si>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</si>
  <si>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</si>
  <si>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</si>
  <si>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</si>
  <si>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</si>
  <si>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</si>
  <si>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</si>
  <si>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</si>
  <si>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</si>
  <si>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</si>
  <si>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</si>
  <si>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</si>
  <si>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</si>
  <si>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</si>
  <si>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</si>
  <si>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</si>
  <si>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</si>
  <si>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</si>
  <si>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</si>
  <si>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</si>
  <si>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</si>
  <si>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</si>
  <si>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</si>
  <si>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</si>
  <si>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</si>
  <si>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</si>
  <si>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</si>
  <si>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</si>
  <si>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</si>
  <si>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</si>
  <si>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</si>
  <si>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</si>
  <si>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</si>
  <si>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</si>
  <si>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</si>
  <si>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</si>
  <si>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</si>
  <si>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</si>
  <si>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</si>
  <si>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</si>
  <si>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</si>
  <si>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</si>
  <si>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</si>
  <si>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</si>
  <si>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</si>
  <si>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</si>
  <si>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</si>
  <si>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</si>
  <si>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</si>
  <si>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</si>
  <si>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</si>
  <si>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</si>
  <si>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</si>
  <si>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</si>
  <si>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</si>
  <si>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</si>
  <si>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</si>
  <si>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</si>
  <si>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</si>
  <si>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</si>
  <si>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</si>
  <si>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</si>
  <si>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</si>
  <si>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</si>
  <si>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</si>
  <si>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</si>
  <si>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</si>
  <si>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</si>
  <si>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</si>
  <si>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</si>
  <si>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</si>
  <si>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</si>
  <si>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</si>
  <si>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</si>
  <si>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</si>
  <si>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</si>
  <si>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</si>
  <si>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</si>
  <si>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</si>
  <si>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</si>
  <si>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</si>
  <si>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</si>
  <si>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</si>
  <si>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</si>
  <si>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</si>
  <si>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</si>
  <si>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</si>
  <si>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</si>
  <si>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</si>
  <si>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</si>
  <si>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</si>
  <si>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</si>
  <si>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</si>
  <si>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</si>
  <si>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</si>
  <si>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</si>
  <si>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</si>
  <si>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</si>
  <si>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</si>
  <si>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</si>
  <si>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</si>
  <si>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</si>
  <si>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</si>
  <si>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</si>
  <si>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</si>
  <si>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</si>
  <si>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</si>
  <si>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</si>
  <si>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</si>
  <si>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</si>
  <si>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</si>
  <si>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</si>
  <si>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</si>
  <si>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</si>
  <si>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</si>
  <si>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</si>
  <si>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</si>
  <si>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</si>
  <si>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</si>
  <si>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</si>
  <si>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</si>
  <si>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</si>
  <si>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</si>
  <si>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</si>
  <si>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</si>
  <si>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</si>
  <si>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</si>
  <si>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</si>
  <si>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</si>
  <si>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</si>
  <si>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</si>
  <si>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</si>
  <si>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</si>
  <si>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</si>
  <si>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</si>
  <si>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</si>
  <si>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</si>
  <si>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</si>
  <si>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</si>
  <si>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</si>
  <si>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</si>
  <si>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</si>
  <si>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</si>
  <si>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</si>
  <si>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</si>
  <si>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</si>
  <si>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</si>
  <si>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</si>
  <si>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</si>
  <si>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</si>
  <si>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</si>
  <si>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</si>
  <si>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</si>
  <si>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</si>
  <si>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</si>
  <si>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</si>
  <si>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</si>
  <si>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</si>
  <si>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</si>
  <si>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</si>
  <si>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</si>
  <si>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</si>
  <si>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</si>
  <si>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</si>
  <si>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</si>
  <si>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</si>
  <si>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</si>
  <si>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</si>
  <si>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</si>
  <si>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</si>
  <si>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</si>
  <si>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</si>
  <si>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</si>
  <si>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</si>
  <si>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</si>
  <si>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</si>
  <si>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</si>
  <si>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</si>
  <si>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</si>
  <si>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</si>
  <si>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</si>
  <si>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</si>
  <si>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</si>
  <si>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</si>
  <si>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</si>
  <si>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</si>
  <si>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</si>
  <si>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</si>
  <si>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</si>
  <si>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</si>
  <si>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</si>
  <si>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</si>
  <si>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</si>
  <si>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</si>
  <si>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</si>
  <si>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</si>
  <si>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</si>
  <si>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</si>
  <si>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</si>
  <si>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</si>
  <si>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</si>
  <si>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</si>
  <si>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</si>
  <si>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</si>
  <si>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</si>
  <si>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</si>
  <si>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</si>
  <si>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</si>
  <si>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</si>
  <si>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</si>
  <si>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</si>
  <si>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</si>
  <si>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</si>
  <si>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</si>
  <si>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</si>
  <si>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</si>
  <si>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</si>
  <si>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</si>
  <si>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</si>
  <si>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</si>
  <si>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</si>
  <si>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</si>
  <si>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</si>
  <si>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</si>
  <si>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</si>
  <si>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</si>
  <si>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</si>
  <si>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</si>
  <si>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</si>
  <si>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</si>
  <si>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</si>
  <si>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</si>
  <si>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</si>
  <si>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</si>
  <si>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</si>
  <si>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</si>
  <si>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</si>
  <si>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</si>
  <si>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</si>
  <si>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</si>
  <si>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</si>
  <si>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</si>
  <si>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</si>
  <si>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</si>
  <si>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</si>
  <si>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</si>
  <si>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</si>
  <si>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</si>
  <si>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</si>
  <si>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</si>
  <si>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</si>
  <si>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</si>
  <si>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</si>
  <si>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</si>
  <si>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</si>
  <si>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</si>
  <si>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</si>
  <si>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</si>
  <si>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</si>
  <si>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</si>
  <si>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</si>
  <si>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</si>
  <si>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</si>
  <si>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</si>
  <si>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</si>
  <si>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</si>
  <si>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</si>
  <si>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</si>
  <si>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</si>
  <si>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</si>
  <si>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</si>
  <si>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</si>
  <si>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</si>
  <si>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</si>
  <si>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</si>
  <si>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</si>
  <si>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</si>
  <si>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</si>
  <si>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</si>
  <si>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</si>
  <si>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</si>
  <si>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</si>
  <si>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</si>
  <si>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</si>
  <si>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</si>
  <si>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</si>
  <si>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</si>
  <si>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</si>
  <si>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</si>
  <si>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</si>
  <si>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</si>
  <si>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</si>
  <si>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</si>
  <si>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</si>
  <si>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</si>
  <si>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</si>
  <si>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</si>
  <si>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</si>
  <si>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</si>
  <si>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</si>
  <si>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</si>
  <si>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</si>
  <si>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</si>
  <si>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</si>
  <si>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</si>
  <si>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</si>
  <si>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</si>
  <si>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</si>
  <si>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</si>
  <si>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</si>
  <si>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</si>
  <si>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</si>
  <si>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</si>
  <si>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</si>
  <si>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</si>
  <si>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</si>
  <si>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</si>
  <si>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</si>
  <si>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</si>
  <si>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</si>
  <si>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</si>
  <si>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</si>
  <si>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</si>
  <si>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</si>
  <si>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</si>
  <si>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</si>
  <si>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</si>
  <si>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</si>
  <si>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</si>
  <si>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</si>
  <si>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</si>
  <si>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</si>
  <si>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</si>
  <si>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</si>
  <si>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</si>
  <si>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</si>
  <si>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</si>
  <si>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</si>
  <si>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</si>
  <si>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</si>
  <si>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</si>
  <si>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</si>
  <si>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</si>
  <si>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</si>
  <si>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</si>
  <si>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</si>
  <si>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</si>
  <si>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</si>
  <si>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</si>
  <si>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</si>
  <si>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</si>
  <si>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</si>
  <si>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</si>
  <si>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</si>
  <si>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</si>
  <si>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</si>
  <si>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</si>
  <si>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</si>
  <si>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</si>
  <si>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</si>
  <si>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</si>
  <si>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</si>
  <si>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</si>
  <si>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</si>
  <si>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</si>
  <si>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</si>
  <si>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</si>
  <si>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</si>
  <si>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</si>
  <si>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</si>
  <si>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</si>
  <si>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</si>
  <si>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</si>
  <si>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</si>
  <si>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</si>
  <si>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</si>
  <si>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</si>
  <si>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</si>
  <si>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</si>
  <si>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</si>
  <si>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</si>
  <si>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</si>
  <si>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</si>
  <si>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</si>
  <si>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</si>
  <si>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</si>
  <si>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</si>
  <si>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</si>
  <si>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</si>
  <si>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</si>
  <si>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</si>
  <si>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</si>
  <si>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</si>
  <si>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</si>
  <si>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</si>
  <si>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</si>
  <si>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</si>
  <si>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</si>
  <si>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</si>
  <si>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</si>
  <si>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</si>
  <si>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</si>
  <si>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</si>
  <si>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</si>
  <si>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</si>
  <si>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</si>
  <si>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</si>
  <si>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</si>
  <si>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</si>
  <si>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</si>
  <si>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</si>
  <si>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</si>
  <si>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</si>
  <si>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</si>
  <si>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</si>
  <si>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</si>
  <si>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</si>
  <si>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</si>
  <si>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</si>
  <si>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</si>
  <si>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</si>
  <si>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</si>
  <si>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</si>
  <si>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</si>
  <si>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</si>
  <si>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</si>
  <si>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</si>
  <si>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</si>
  <si>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</si>
  <si>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</si>
  <si>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</si>
  <si>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</si>
  <si>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</si>
  <si>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</si>
  <si>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</si>
  <si>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</si>
  <si>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</si>
  <si>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</si>
  <si>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</si>
  <si>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</si>
  <si>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</si>
  <si>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</si>
  <si>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</si>
  <si>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</si>
  <si>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</si>
  <si>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</si>
  <si>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</si>
  <si>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</si>
  <si>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</si>
  <si>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</si>
  <si>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</si>
  <si>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</si>
  <si>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</si>
  <si>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</si>
  <si>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</si>
  <si>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</si>
  <si>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</si>
  <si>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</si>
  <si>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</si>
  <si>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</si>
  <si>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</si>
  <si>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</si>
  <si>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</si>
  <si>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</si>
  <si>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</si>
  <si>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</si>
  <si>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</si>
  <si>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</si>
  <si>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</si>
  <si>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</si>
  <si>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</si>
  <si>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</si>
  <si>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</si>
  <si>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</si>
  <si>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</si>
  <si>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</si>
  <si>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</si>
  <si>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</si>
  <si>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</si>
  <si>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</si>
  <si>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</si>
  <si>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</si>
  <si>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</si>
  <si>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</si>
  <si>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</si>
  <si>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</si>
  <si>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</si>
  <si>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</si>
  <si>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</si>
  <si>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</si>
  <si>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</si>
  <si>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</si>
  <si>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</si>
  <si>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</si>
  <si>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</si>
  <si>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</si>
  <si>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</si>
  <si>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</si>
  <si>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</si>
  <si>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</si>
  <si>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</si>
  <si>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</si>
  <si>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</si>
  <si>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</si>
  <si>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</si>
  <si>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</si>
  <si>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</si>
  <si>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</si>
  <si>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</si>
  <si>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</si>
  <si>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</si>
  <si>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</si>
  <si>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</si>
  <si>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</si>
  <si>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</si>
  <si>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</si>
  <si>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</si>
  <si>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</si>
  <si>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</si>
  <si>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</si>
  <si>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</si>
  <si>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</si>
  <si>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</si>
  <si>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</si>
  <si>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</si>
  <si>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</si>
  <si>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</si>
  <si>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</si>
  <si>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</si>
  <si>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</si>
  <si>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</si>
  <si>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</si>
  <si>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</si>
  <si>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</si>
  <si>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</si>
  <si>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</si>
  <si>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</si>
  <si>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</si>
  <si>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</si>
  <si>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</si>
  <si>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</si>
  <si>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</si>
  <si>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</si>
  <si>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</si>
  <si>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</si>
  <si>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</si>
  <si>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</si>
  <si>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</si>
  <si>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</si>
  <si>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</si>
  <si>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</si>
  <si>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</si>
  <si>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</si>
  <si>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</si>
  <si>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</si>
  <si>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</si>
  <si>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</si>
  <si>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</si>
  <si>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</si>
  <si>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</si>
  <si>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</si>
  <si>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</si>
  <si>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</si>
  <si>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</si>
  <si>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</si>
  <si>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</si>
  <si>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</si>
  <si>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</si>
  <si>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</si>
  <si>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</si>
  <si>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</si>
  <si>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</si>
  <si>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</si>
  <si>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</si>
  <si>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</si>
  <si>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</si>
  <si>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</si>
  <si>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</si>
  <si>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</si>
  <si>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</si>
  <si>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</si>
  <si>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</si>
  <si>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</si>
  <si>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</si>
  <si>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</si>
  <si>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</si>
  <si>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</si>
  <si>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</si>
  <si>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</si>
  <si>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</si>
  <si>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</si>
  <si>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</si>
  <si>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</si>
  <si>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</si>
  <si>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</si>
  <si>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</si>
  <si>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</si>
  <si>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</si>
  <si>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</si>
  <si>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</si>
  <si>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</si>
  <si>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</si>
  <si>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</si>
  <si>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</si>
  <si>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</si>
  <si>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</si>
  <si>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</si>
  <si>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</si>
  <si>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</si>
  <si>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</si>
  <si>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</si>
  <si>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</si>
  <si>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</si>
  <si>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</si>
  <si>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</si>
  <si>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</si>
  <si>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</si>
  <si>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</si>
  <si>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</si>
  <si>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</si>
  <si>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</si>
  <si>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</si>
  <si>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</si>
  <si>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</si>
  <si>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</si>
  <si>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</si>
  <si>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</si>
  <si>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</si>
  <si>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</si>
  <si>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</si>
  <si>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</si>
  <si>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</si>
  <si>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</si>
  <si>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</si>
  <si>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</si>
  <si>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</si>
  <si>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</si>
  <si>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</si>
  <si>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</si>
  <si>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</si>
  <si>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</si>
  <si>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</si>
  <si>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</si>
  <si>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</si>
  <si>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</si>
  <si>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</si>
  <si>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</si>
  <si>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</si>
  <si>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</si>
  <si>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</si>
  <si>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</si>
  <si>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</si>
  <si>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</si>
  <si>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</si>
  <si>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</si>
  <si>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</si>
  <si>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</si>
  <si>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</si>
  <si>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</si>
  <si>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</si>
  <si>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</si>
  <si>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</si>
  <si>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</si>
  <si>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</si>
  <si>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</si>
  <si>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</si>
  <si>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</si>
  <si>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</si>
  <si>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</si>
  <si>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</si>
  <si>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</si>
  <si>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</si>
  <si>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</si>
  <si>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</si>
  <si>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</si>
  <si>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</si>
  <si>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</si>
  <si>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</si>
  <si>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</si>
  <si>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</si>
  <si>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</si>
  <si>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</si>
  <si>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</si>
  <si>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</si>
  <si>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</si>
  <si>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</si>
  <si>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</si>
  <si>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</si>
  <si>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</si>
  <si>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</si>
  <si>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</si>
  <si>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</si>
  <si>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</si>
  <si>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</si>
  <si>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</si>
  <si>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</si>
  <si>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</si>
  <si>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</si>
  <si>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</si>
  <si>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</si>
  <si>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</si>
  <si>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</si>
  <si>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</si>
  <si>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</si>
  <si>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</si>
  <si>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</si>
  <si>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</si>
  <si>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</si>
  <si>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</si>
  <si>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</si>
  <si>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</si>
  <si>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</si>
  <si>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</si>
  <si>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</si>
  <si>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</si>
  <si>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</si>
  <si>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</si>
  <si>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</si>
  <si>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</si>
  <si>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</si>
  <si>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</si>
  <si>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</si>
  <si>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</si>
  <si>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</si>
  <si>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</si>
  <si>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</si>
  <si>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</si>
  <si>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</si>
  <si>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</si>
  <si>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</si>
  <si>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</si>
  <si>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</si>
  <si>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</si>
  <si>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</si>
  <si>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</si>
  <si>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</si>
  <si>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</si>
  <si>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</si>
  <si>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</si>
  <si>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</si>
  <si>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</si>
  <si>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</si>
  <si>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</si>
  <si>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</si>
  <si>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</si>
  <si>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</si>
  <si>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</si>
  <si>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</si>
  <si>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</si>
  <si>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</si>
  <si>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</si>
  <si>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</si>
  <si>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</si>
  <si>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</si>
  <si>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</si>
  <si>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</si>
  <si>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</si>
  <si>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</si>
  <si>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</si>
  <si>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</si>
  <si>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</si>
  <si>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</si>
  <si>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</si>
  <si>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</si>
  <si>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</si>
  <si>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</si>
  <si>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</si>
  <si>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</si>
  <si>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</si>
  <si>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</si>
  <si>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</si>
  <si>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</si>
  <si>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</si>
  <si>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</si>
  <si>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</si>
  <si>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</si>
  <si>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</si>
  <si>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</si>
  <si>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</si>
  <si>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</si>
  <si>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</si>
  <si>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</si>
  <si>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</si>
  <si>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</si>
  <si>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</si>
  <si>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</si>
  <si>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</si>
  <si>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</si>
  <si>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</si>
  <si>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</si>
  <si>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</si>
  <si>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</si>
  <si>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</si>
  <si>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</si>
  <si>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</si>
  <si>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</si>
  <si>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</si>
  <si>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</si>
  <si>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</si>
  <si>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</si>
  <si>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</si>
  <si>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</si>
  <si>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</si>
  <si>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</si>
  <si>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</si>
  <si>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</si>
  <si>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</si>
  <si>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</si>
  <si>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</si>
  <si>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</si>
  <si>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</si>
  <si>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</si>
  <si>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</si>
  <si>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</si>
  <si>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</si>
  <si>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</si>
  <si>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</si>
  <si>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</si>
  <si>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</si>
  <si>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</si>
  <si>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</si>
  <si>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</si>
  <si>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</si>
  <si>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</si>
  <si>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</si>
  <si>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</si>
  <si>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</si>
  <si>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</si>
  <si>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</si>
  <si>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</si>
  <si>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</si>
  <si>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</si>
  <si>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</si>
  <si>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</si>
  <si>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</si>
  <si>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</si>
  <si>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</si>
  <si>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</si>
  <si>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</si>
  <si>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</si>
  <si>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</si>
  <si>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</si>
  <si>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</si>
  <si>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</si>
  <si>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</si>
  <si>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</si>
  <si>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</si>
  <si>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</si>
  <si>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</si>
  <si>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</si>
  <si>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</si>
  <si>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</si>
  <si>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</si>
  <si>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</si>
  <si>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</si>
  <si>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</si>
  <si>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</si>
  <si>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</si>
  <si>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</si>
  <si>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</si>
  <si>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</si>
  <si>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</si>
  <si>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</si>
  <si>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</si>
  <si>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</si>
  <si>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</si>
  <si>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</si>
  <si>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</si>
  <si>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</si>
  <si>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</si>
  <si>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</si>
  <si>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</si>
  <si>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</si>
  <si>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</si>
  <si>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</si>
  <si>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</si>
  <si>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</si>
  <si>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</si>
  <si>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</si>
  <si>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</si>
  <si>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</si>
  <si>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</si>
  <si>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</si>
  <si>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</si>
  <si>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</si>
  <si>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</si>
  <si>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</si>
  <si>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</si>
  <si>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</si>
  <si>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</si>
  <si>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</si>
  <si>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</si>
  <si>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</si>
  <si>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</si>
  <si>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</si>
  <si>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</si>
  <si>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</si>
  <si>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</si>
  <si>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</si>
  <si>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</si>
  <si>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</si>
  <si>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</si>
  <si>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</si>
  <si>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</si>
  <si>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</si>
  <si>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</si>
  <si>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</si>
  <si>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</si>
  <si>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</si>
  <si>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</si>
  <si>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</si>
  <si>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</si>
  <si>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</si>
  <si>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</si>
  <si>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</si>
  <si>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</si>
  <si>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</si>
  <si>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</si>
  <si>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</si>
  <si>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</si>
  <si>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</si>
  <si>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</si>
  <si>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</si>
  <si>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</si>
  <si>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</si>
  <si>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</si>
  <si>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</si>
  <si>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</si>
  <si>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</si>
  <si>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</si>
  <si>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</si>
  <si>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</si>
  <si>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</si>
  <si>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</si>
  <si>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</si>
  <si>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</si>
  <si>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</si>
  <si>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</si>
  <si>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</si>
  <si>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</si>
  <si>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</si>
  <si>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</si>
  <si>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</si>
  <si>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</si>
  <si>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</si>
  <si>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</si>
  <si>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</si>
  <si>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</si>
  <si>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</si>
  <si>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</si>
  <si>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</si>
  <si>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</si>
  <si>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</si>
  <si>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</si>
  <si>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</si>
  <si>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</si>
  <si>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</si>
  <si>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</si>
  <si>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</si>
  <si>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</si>
  <si>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</si>
  <si>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</si>
  <si>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</si>
  <si>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</si>
  <si>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</si>
  <si>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</si>
  <si>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</si>
  <si>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</si>
  <si>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</si>
  <si>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</si>
  <si>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</si>
  <si>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</si>
  <si>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</si>
  <si>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</si>
  <si>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</si>
  <si>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</si>
  <si>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</si>
  <si>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</si>
  <si>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</si>
  <si>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</si>
  <si>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</si>
  <si>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</si>
  <si>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</si>
  <si>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</si>
  <si>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</si>
  <si>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</si>
  <si>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</si>
  <si>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</si>
  <si>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</si>
  <si>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</si>
  <si>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</si>
  <si>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</si>
  <si>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</si>
  <si>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</si>
  <si>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</si>
  <si>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</si>
  <si>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</si>
  <si>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</si>
  <si>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</si>
  <si>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</si>
  <si>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</si>
  <si>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</si>
  <si>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</si>
  <si>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</si>
  <si>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</si>
  <si>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</si>
  <si>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</si>
  <si>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</si>
  <si>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</si>
  <si>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</si>
  <si>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</si>
  <si>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</si>
  <si>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</si>
  <si>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</si>
  <si>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</si>
  <si>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</si>
  <si>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</si>
  <si>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</si>
  <si>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</si>
  <si>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</si>
  <si>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</si>
  <si>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</si>
  <si>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</si>
  <si>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</si>
  <si>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</si>
  <si>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</si>
  <si>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</si>
  <si>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</si>
  <si>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</si>
  <si>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</si>
  <si>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</si>
  <si>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</si>
  <si>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</si>
  <si>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</si>
  <si>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</si>
  <si>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</si>
  <si>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</si>
  <si>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</si>
  <si>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</si>
  <si>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</si>
  <si>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</si>
  <si>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</si>
  <si>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</si>
  <si>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</si>
  <si>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</si>
  <si>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</si>
  <si>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</si>
  <si>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</si>
  <si>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</si>
  <si>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</si>
  <si>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</si>
  <si>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</si>
  <si>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</si>
  <si>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</si>
  <si>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</si>
  <si>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</si>
  <si>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</si>
  <si>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</si>
  <si>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</si>
  <si>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</si>
  <si>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</si>
  <si>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</si>
  <si>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</si>
  <si>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</si>
  <si>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</si>
  <si>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</si>
  <si>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</si>
  <si>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</si>
  <si>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</si>
  <si>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</si>
  <si>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</si>
  <si>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</si>
  <si>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</si>
  <si>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</si>
  <si>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</si>
  <si>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</si>
  <si>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</si>
  <si>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</si>
  <si>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</si>
  <si>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</si>
  <si>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</si>
  <si>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</si>
  <si>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</si>
  <si>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</si>
  <si>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</si>
  <si>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</si>
  <si>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</si>
  <si>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</si>
  <si>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</si>
  <si>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</si>
  <si>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</si>
  <si>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</si>
  <si>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</si>
  <si>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</si>
  <si>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</si>
  <si>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</si>
  <si>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</si>
  <si>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</si>
  <si>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</si>
  <si>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</si>
  <si>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</si>
  <si>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</si>
  <si>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</si>
  <si>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</si>
  <si>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</si>
  <si>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</si>
  <si>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</si>
  <si>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</si>
  <si>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</si>
  <si>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</si>
  <si>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</si>
  <si>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</si>
  <si>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</si>
  <si>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</si>
  <si>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</si>
  <si>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</si>
  <si>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</si>
  <si>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</si>
  <si>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</si>
  <si>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</si>
  <si>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</si>
  <si>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</si>
  <si>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</si>
  <si>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</si>
  <si>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</si>
  <si>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</si>
  <si>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</si>
  <si>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</si>
  <si>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</si>
  <si>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</si>
  <si>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</si>
  <si>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</si>
  <si>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</si>
  <si>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</si>
  <si>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</si>
  <si>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</si>
  <si>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</si>
  <si>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</si>
  <si>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</si>
  <si>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</si>
  <si>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</si>
  <si>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</si>
  <si>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</si>
  <si>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</si>
  <si>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</si>
  <si>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</si>
  <si>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</si>
  <si>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</si>
  <si>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</si>
  <si>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</si>
  <si>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</si>
  <si>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</si>
  <si>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</si>
  <si>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</si>
  <si>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</si>
  <si>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</si>
  <si>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</si>
  <si>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</si>
  <si>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</si>
  <si>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</si>
  <si>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</si>
  <si>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</si>
  <si>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</si>
  <si>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</si>
  <si>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</si>
  <si>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</si>
  <si>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</si>
  <si>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</si>
  <si>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</si>
  <si>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</si>
  <si>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</si>
  <si>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</si>
  <si>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</si>
  <si>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</si>
  <si>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</si>
  <si>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</si>
  <si>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</si>
  <si>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</si>
  <si>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</si>
  <si>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</si>
  <si>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</si>
  <si>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</si>
  <si>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</si>
  <si>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</si>
  <si>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</si>
  <si>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</si>
  <si>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</si>
  <si>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</si>
  <si>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</si>
  <si>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</si>
  <si>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</si>
  <si>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</si>
  <si>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</si>
  <si>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</si>
  <si>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</si>
  <si>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</si>
  <si>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</si>
  <si>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</si>
  <si>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</si>
  <si>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</si>
  <si>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</si>
  <si>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</si>
  <si>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</si>
  <si>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</si>
  <si>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</si>
  <si>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</si>
  <si>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</si>
  <si>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</si>
  <si>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</si>
  <si>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</si>
  <si>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</si>
  <si>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</si>
  <si>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</si>
  <si>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</si>
  <si>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</si>
  <si>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</si>
  <si>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</si>
  <si>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</si>
  <si>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</si>
  <si>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</si>
  <si>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</si>
  <si>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</si>
  <si>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</si>
  <si>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</si>
  <si>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</si>
  <si>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</si>
  <si>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</si>
  <si>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</si>
  <si>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</si>
  <si>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</si>
  <si>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</si>
  <si>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</si>
  <si>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</si>
  <si>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</si>
  <si>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</si>
  <si>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</si>
  <si>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</si>
  <si>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</si>
  <si>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</si>
  <si>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</si>
  <si>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</si>
  <si>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</si>
  <si>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</si>
  <si>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</si>
  <si>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</si>
  <si>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</si>
  <si>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</si>
  <si>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</si>
  <si>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</si>
  <si>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</si>
  <si>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</si>
  <si>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</si>
  <si>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</si>
  <si>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</si>
  <si>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</si>
  <si>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</si>
  <si>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</si>
  <si>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</si>
  <si>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</si>
  <si>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</si>
  <si>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</si>
  <si>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</si>
  <si>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</si>
  <si>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</si>
  <si>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</si>
  <si>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</si>
  <si>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</si>
  <si>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</si>
  <si>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</si>
  <si>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</si>
  <si>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</si>
  <si>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</si>
  <si>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</si>
  <si>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</si>
  <si>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</si>
  <si>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</si>
  <si>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</si>
  <si>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</si>
  <si>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</si>
  <si>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</si>
  <si>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</si>
  <si>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</si>
  <si>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</si>
  <si>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</si>
  <si>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</si>
  <si>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</si>
  <si>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</si>
  <si>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</si>
  <si>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</si>
  <si>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</si>
  <si>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</si>
  <si>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</si>
  <si>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</si>
  <si>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</si>
  <si>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</si>
  <si>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</si>
  <si>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</si>
  <si>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</si>
  <si>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</si>
  <si>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</si>
  <si>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</si>
  <si>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</si>
  <si>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</si>
  <si>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</si>
  <si>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</si>
  <si>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</si>
  <si>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</si>
  <si>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</si>
  <si>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</si>
  <si>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</si>
  <si>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</si>
  <si>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</si>
  <si>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</si>
  <si>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</si>
  <si>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</si>
  <si>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</si>
  <si>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</si>
  <si>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</si>
  <si>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</si>
  <si>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</si>
  <si>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</si>
  <si>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</si>
  <si>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</si>
  <si>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</si>
  <si>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</si>
  <si>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</si>
  <si>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</si>
  <si>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</si>
  <si>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</si>
  <si>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</si>
  <si>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</si>
  <si>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</si>
  <si>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</si>
  <si>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</si>
  <si>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</si>
  <si>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</si>
  <si>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</si>
  <si>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</si>
  <si>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</si>
  <si>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</si>
  <si>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</si>
  <si>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</si>
  <si>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</si>
  <si>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</si>
  <si>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</si>
  <si>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</si>
  <si>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</si>
  <si>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</si>
  <si>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</si>
  <si>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</si>
  <si>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</si>
  <si>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</si>
  <si>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</si>
  <si>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</si>
  <si>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</si>
  <si>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</si>
  <si>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</si>
  <si>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</si>
  <si>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</si>
  <si>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</si>
  <si>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</si>
  <si>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</si>
  <si>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</si>
  <si>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</si>
  <si>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</si>
  <si>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</si>
  <si>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</si>
  <si>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</si>
  <si>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</si>
  <si>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</si>
  <si>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</si>
  <si>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</si>
  <si>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</si>
  <si>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</si>
  <si>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</si>
  <si>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</si>
  <si>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</si>
  <si>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</si>
  <si>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</si>
  <si>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</si>
  <si>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</si>
  <si>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</si>
  <si>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</si>
  <si>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</si>
  <si>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</si>
  <si>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</si>
  <si>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</si>
  <si>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</si>
  <si>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</si>
  <si>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</si>
  <si>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</si>
  <si>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</si>
  <si>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</si>
  <si>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</si>
  <si>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</si>
  <si>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</si>
  <si>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</si>
  <si>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</si>
  <si>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</si>
  <si>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</si>
  <si>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</si>
  <si>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</si>
  <si>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</si>
  <si>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</si>
  <si>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</si>
  <si>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</si>
  <si>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</si>
  <si>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</si>
  <si>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</si>
  <si>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</si>
  <si>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</si>
  <si>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</si>
  <si>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</si>
  <si>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</si>
  <si>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</si>
  <si>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</si>
  <si>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</si>
  <si>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</si>
  <si>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</si>
  <si>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</si>
  <si>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</si>
  <si>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</si>
  <si>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</si>
  <si>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</si>
  <si>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</si>
  <si>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</si>
  <si>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</si>
  <si>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</si>
  <si>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</si>
  <si>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</si>
  <si>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</si>
  <si>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</si>
  <si>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</si>
  <si>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</si>
  <si>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</si>
  <si>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</si>
  <si>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</si>
  <si>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</si>
  <si>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</si>
  <si>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</si>
  <si>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</si>
  <si>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</si>
  <si>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</si>
  <si>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</si>
  <si>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</si>
  <si>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</si>
  <si>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</si>
  <si>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</si>
  <si>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</si>
  <si>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</si>
  <si>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</si>
  <si>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</si>
  <si>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</si>
  <si>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</si>
  <si>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</si>
  <si>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</si>
  <si>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</si>
  <si>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</si>
  <si>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</si>
  <si>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</si>
  <si>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</si>
  <si>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</si>
  <si>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</si>
  <si>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</si>
  <si>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</si>
  <si>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</si>
  <si>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</si>
  <si>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</si>
  <si>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</si>
  <si>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</si>
  <si>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</si>
  <si>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</si>
  <si>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</si>
  <si>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</si>
  <si>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</si>
  <si>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</si>
  <si>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</si>
  <si>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</si>
  <si>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</si>
  <si>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</si>
  <si>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</si>
  <si>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</si>
  <si>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</si>
  <si>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</si>
  <si>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</si>
  <si>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</si>
  <si>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</si>
  <si>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</si>
  <si>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</si>
  <si>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</si>
  <si>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</si>
  <si>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</si>
  <si>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</si>
  <si>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</si>
  <si>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</si>
  <si>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</si>
  <si>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</si>
  <si>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</si>
  <si>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</si>
  <si>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</si>
  <si>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</si>
  <si>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</si>
  <si>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</si>
  <si>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</si>
  <si>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</si>
  <si>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</si>
  <si>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</si>
  <si>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</si>
  <si>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</si>
  <si>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</si>
  <si>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</si>
  <si>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</si>
  <si>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</si>
  <si>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</si>
  <si>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</si>
  <si>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</si>
  <si>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</si>
  <si>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</si>
  <si>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</si>
  <si>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</si>
  <si>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</si>
  <si>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</si>
  <si>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</si>
  <si>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</si>
  <si>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</si>
  <si>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</si>
  <si>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</si>
  <si>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</si>
  <si>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</si>
  <si>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</si>
  <si>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</si>
  <si>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</si>
  <si>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</si>
  <si>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</si>
  <si>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</si>
  <si>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</si>
  <si>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</si>
  <si>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</si>
  <si>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</si>
  <si>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</si>
  <si>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</si>
  <si>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</si>
  <si>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</si>
  <si>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</si>
  <si>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</si>
  <si>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</si>
  <si>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</si>
  <si>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</si>
  <si>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</si>
  <si>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</si>
  <si>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</si>
  <si>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</si>
  <si>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</si>
  <si>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</si>
  <si>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</si>
  <si>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</si>
  <si>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</si>
  <si>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</si>
  <si>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</si>
  <si>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</si>
  <si>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</si>
  <si>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</si>
  <si>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</si>
  <si>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</si>
  <si>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</si>
  <si>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</si>
  <si>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</si>
  <si>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</si>
  <si>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</si>
  <si>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</si>
  <si>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</si>
  <si>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</si>
  <si>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</si>
  <si>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</si>
  <si>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</si>
  <si>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</si>
  <si>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</si>
  <si>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</si>
  <si>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</si>
  <si>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</si>
  <si>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</si>
  <si>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</si>
  <si>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</si>
  <si>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</si>
  <si>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</si>
  <si>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</si>
  <si>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</si>
  <si>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</si>
  <si>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</si>
  <si>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</si>
  <si>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</si>
  <si>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</si>
  <si>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</si>
  <si>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</si>
  <si>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</si>
  <si>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</si>
  <si>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</si>
  <si>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</si>
  <si>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</si>
  <si>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</si>
  <si>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</si>
  <si>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</si>
  <si>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</si>
  <si>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</si>
  <si>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</si>
  <si>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</si>
  <si>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</si>
  <si>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</si>
  <si>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</si>
  <si>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</si>
  <si>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</si>
  <si>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</si>
  <si>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</si>
  <si>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</si>
  <si>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</si>
  <si>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</si>
  <si>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</si>
  <si>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</si>
  <si>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</si>
  <si>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</si>
  <si>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</si>
  <si>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</si>
  <si>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</si>
  <si>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</si>
  <si>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</si>
  <si>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</si>
  <si>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</si>
  <si>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</si>
  <si>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</si>
  <si>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</si>
  <si>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</si>
  <si>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</si>
  <si>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</si>
  <si>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</si>
  <si>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</si>
  <si>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</si>
  <si>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</si>
  <si>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</si>
  <si>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</si>
  <si>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</si>
  <si>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</si>
  <si>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</si>
  <si>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</si>
  <si>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</si>
  <si>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</si>
  <si>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</si>
  <si>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</si>
  <si>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</si>
  <si>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</si>
  <si>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</si>
  <si>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</si>
  <si>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</si>
  <si>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</si>
  <si>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</si>
  <si>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</si>
  <si>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</si>
  <si>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</si>
  <si>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</si>
  <si>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</si>
  <si>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</si>
  <si>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</si>
  <si>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</si>
  <si>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</si>
  <si>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</si>
  <si>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</si>
  <si>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</si>
  <si>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</si>
  <si>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</si>
  <si>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</si>
  <si>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</si>
  <si>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</si>
  <si>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</si>
  <si>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</si>
  <si>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</si>
  <si>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</si>
  <si>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</si>
  <si>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</si>
  <si>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</si>
  <si>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</si>
  <si>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</si>
  <si>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</si>
  <si>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</si>
  <si>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</si>
  <si>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</si>
  <si>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</si>
  <si>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</si>
  <si>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</si>
  <si>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</si>
  <si>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</si>
  <si>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</si>
  <si>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</si>
  <si>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</si>
  <si>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</si>
  <si>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</si>
  <si>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</si>
  <si>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</si>
  <si>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</si>
  <si>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</si>
  <si>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</si>
  <si>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</si>
  <si>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</si>
  <si>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</si>
  <si>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</si>
  <si>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</si>
  <si>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</si>
  <si>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</si>
  <si>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</si>
  <si>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</si>
  <si>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</si>
  <si>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</si>
  <si>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</si>
  <si>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</si>
  <si>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</si>
  <si>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</si>
  <si>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</si>
  <si>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</si>
  <si>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</si>
  <si>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</si>
  <si>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</si>
  <si>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</si>
  <si>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</si>
  <si>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</si>
  <si>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</si>
  <si>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</si>
  <si>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</si>
  <si>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</si>
  <si>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</si>
  <si>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</si>
  <si>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</si>
  <si>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</si>
  <si>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</si>
  <si>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</si>
  <si>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</si>
  <si>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</si>
  <si>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</si>
  <si>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</si>
  <si>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</si>
  <si>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</si>
  <si>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</si>
  <si>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</si>
  <si>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</si>
  <si>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</si>
  <si>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</si>
  <si>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</si>
  <si>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</si>
  <si>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</si>
  <si>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</si>
  <si>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</si>
  <si>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</si>
  <si>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</si>
  <si>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</si>
  <si>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</si>
  <si>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</si>
  <si>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</si>
  <si>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</si>
  <si>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</si>
  <si>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</si>
  <si>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</si>
  <si>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</si>
  <si>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</si>
  <si>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</si>
  <si>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</si>
  <si>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</si>
  <si>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</si>
  <si>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</si>
  <si>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</si>
  <si>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</si>
  <si>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</si>
  <si>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</si>
  <si>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</si>
  <si>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</si>
  <si>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</si>
  <si>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</si>
  <si>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</si>
  <si>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</si>
  <si>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</si>
  <si>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</si>
  <si>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</si>
  <si>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</si>
  <si>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</si>
  <si>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</si>
  <si>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</si>
  <si>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</si>
  <si>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</si>
  <si>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</si>
  <si>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</si>
  <si>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</si>
  <si>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</si>
  <si>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</si>
  <si>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</si>
  <si>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</si>
  <si>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</si>
  <si>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</si>
  <si>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</si>
  <si>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</si>
  <si>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</si>
  <si>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</si>
  <si>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</si>
  <si>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</si>
  <si>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</si>
  <si>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</si>
  <si>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</si>
  <si>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</si>
  <si>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</si>
  <si>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</si>
  <si>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</si>
  <si>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</si>
  <si>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</si>
  <si>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</si>
  <si>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</si>
  <si>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</si>
  <si>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</si>
  <si>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</si>
  <si>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</si>
  <si>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</si>
  <si>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</si>
  <si>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</si>
  <si>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</si>
  <si>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</si>
  <si>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</si>
  <si>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</si>
  <si>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</si>
  <si>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</si>
  <si>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</si>
  <si>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</si>
  <si>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</si>
  <si>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</si>
  <si>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</si>
  <si>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</si>
  <si>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</si>
  <si>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</si>
  <si>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</si>
  <si>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</si>
  <si>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</si>
  <si>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</si>
  <si>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</si>
  <si>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</si>
  <si>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</si>
  <si>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</si>
  <si>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</si>
  <si>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</si>
  <si>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</si>
  <si>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</si>
  <si>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</si>
  <si>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</si>
  <si>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</si>
  <si>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</si>
  <si>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</si>
  <si>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</si>
  <si>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</si>
  <si>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</si>
  <si>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</si>
  <si>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</si>
  <si>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</si>
  <si>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</si>
  <si>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</si>
  <si>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</si>
  <si>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</si>
  <si>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</si>
  <si>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</si>
  <si>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</si>
  <si>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</si>
  <si>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</si>
  <si>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</si>
  <si>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</si>
  <si>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</si>
  <si>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</si>
  <si>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</si>
  <si>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</si>
  <si>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</si>
  <si>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</si>
  <si>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</si>
  <si>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</si>
  <si>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</si>
  <si>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</si>
  <si>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</si>
  <si>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</si>
  <si>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</si>
  <si>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</si>
  <si>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</si>
  <si>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</si>
  <si>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</si>
  <si>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</si>
  <si>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</si>
  <si>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</si>
  <si>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</si>
  <si>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</si>
  <si>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</si>
  <si>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</si>
  <si>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</si>
  <si>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</si>
  <si>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</si>
  <si>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</si>
  <si>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</si>
  <si>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</si>
  <si>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</si>
  <si>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</si>
  <si>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</si>
  <si>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</si>
  <si>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</si>
  <si>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</si>
  <si>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</si>
  <si>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</si>
  <si>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</si>
  <si>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</si>
  <si>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</si>
  <si>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</si>
  <si>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</si>
  <si>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</si>
  <si>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</si>
  <si>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</si>
  <si>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</si>
  <si>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</si>
  <si>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</si>
  <si>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</si>
  <si>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</si>
  <si>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</si>
  <si>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</si>
  <si>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</si>
  <si>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</si>
  <si>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</si>
  <si>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</si>
  <si>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</si>
  <si>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</si>
  <si>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</si>
  <si>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</si>
  <si>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</si>
  <si>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</si>
  <si>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</si>
  <si>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</si>
  <si>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</si>
  <si>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</si>
  <si>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</si>
  <si>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</si>
  <si>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</si>
  <si>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</si>
  <si>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</si>
  <si>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</si>
  <si>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</si>
  <si>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</si>
  <si>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</si>
  <si>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</si>
  <si>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</si>
  <si>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</si>
  <si>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</si>
  <si>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</si>
  <si>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</si>
  <si>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</si>
  <si>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</si>
  <si>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</si>
  <si>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</si>
  <si>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</si>
  <si>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</si>
  <si>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</si>
  <si>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</si>
  <si>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</si>
  <si>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</si>
  <si>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</si>
  <si>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</si>
  <si>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</si>
  <si>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</si>
  <si>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</si>
  <si>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</si>
  <si>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</si>
  <si>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</si>
  <si>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</si>
  <si>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</si>
  <si>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</si>
  <si>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</si>
  <si>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</si>
  <si>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</si>
  <si>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</si>
  <si>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</si>
  <si>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</si>
  <si>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</si>
  <si>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</si>
  <si>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</si>
  <si>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</si>
  <si>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</si>
  <si>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</si>
  <si>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</si>
  <si>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</si>
  <si>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</si>
  <si>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</si>
  <si>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</si>
  <si>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</si>
  <si>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</si>
  <si>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</si>
  <si>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</si>
  <si>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</si>
  <si>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</si>
  <si>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</si>
  <si>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</si>
  <si>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</si>
  <si>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</si>
  <si>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</si>
  <si>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</si>
  <si>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</si>
  <si>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</si>
  <si>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</si>
  <si>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</si>
  <si>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</si>
  <si>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</si>
  <si>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</si>
  <si>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</si>
  <si>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</si>
  <si>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</si>
  <si>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</si>
  <si>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</si>
  <si>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</si>
  <si>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</si>
  <si>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</si>
  <si>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</si>
  <si>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</si>
  <si>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</si>
  <si>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</si>
  <si>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</si>
  <si>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</si>
  <si>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</si>
  <si>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</si>
  <si>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</si>
  <si>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</si>
  <si>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</si>
  <si>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</si>
  <si>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</si>
  <si>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</si>
  <si>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</si>
  <si>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</si>
  <si>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</si>
  <si>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</si>
  <si>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</si>
  <si>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</si>
  <si>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</si>
  <si>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</si>
  <si>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</si>
  <si>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</si>
  <si>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</si>
  <si>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</si>
  <si>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</si>
  <si>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</si>
  <si>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</si>
  <si>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</si>
  <si>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</si>
  <si>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</si>
  <si>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</si>
  <si>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</si>
  <si>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</si>
  <si>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</si>
  <si>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</si>
  <si>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</si>
  <si>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</si>
  <si>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</si>
  <si>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</si>
  <si>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</si>
  <si>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</si>
  <si>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</si>
  <si>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</si>
  <si>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</si>
  <si>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</si>
  <si>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</si>
  <si>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</si>
  <si>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</si>
  <si>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</si>
  <si>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</si>
  <si>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</si>
  <si>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</si>
  <si>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</si>
  <si>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</si>
  <si>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</si>
  <si>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</si>
  <si>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</si>
  <si>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</si>
  <si>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</si>
  <si>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</si>
  <si>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</si>
  <si>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</si>
  <si>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</si>
  <si>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</si>
  <si>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</si>
  <si>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</si>
  <si>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</si>
  <si>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</si>
  <si>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</si>
  <si>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</si>
  <si>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</si>
  <si>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</si>
  <si>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</si>
  <si>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</si>
  <si>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</si>
  <si>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</si>
  <si>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</si>
  <si>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</si>
  <si>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</si>
  <si>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</si>
  <si>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</si>
  <si>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</si>
  <si>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</si>
  <si>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</si>
  <si>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</si>
  <si>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</si>
  <si>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</si>
  <si>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</si>
  <si>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</si>
  <si>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</si>
  <si>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</si>
  <si>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</si>
  <si>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</si>
  <si>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</si>
  <si>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</si>
  <si>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</si>
  <si>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</si>
  <si>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</si>
  <si>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</si>
  <si>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</si>
  <si>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</si>
  <si>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</si>
  <si>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</si>
  <si>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</si>
  <si>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</si>
  <si>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</si>
  <si>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</si>
  <si>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</si>
  <si>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</si>
  <si>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</si>
  <si>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</si>
  <si>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</si>
  <si>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</si>
  <si>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</si>
  <si>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</si>
  <si>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</si>
  <si>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</si>
  <si>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</si>
  <si>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</si>
  <si>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</si>
  <si>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</si>
  <si>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</si>
  <si>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</si>
  <si>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</si>
  <si>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</si>
  <si>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</si>
  <si>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</si>
  <si>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</si>
  <si>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</si>
  <si>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</si>
  <si>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</si>
  <si>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</si>
  <si>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</si>
  <si>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</si>
  <si>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</si>
  <si>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</si>
  <si>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</si>
  <si>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</si>
  <si>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</si>
  <si>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</si>
  <si>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</si>
  <si>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</si>
  <si>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</si>
  <si>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</si>
  <si>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</si>
  <si>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</si>
  <si>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</si>
  <si>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</si>
  <si>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</si>
  <si>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</si>
  <si>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</si>
  <si>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</si>
  <si>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</si>
  <si>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</si>
  <si>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</si>
  <si>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</si>
  <si>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</si>
  <si>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</si>
  <si>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</si>
  <si>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</si>
  <si>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</si>
  <si>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</si>
  <si>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</si>
  <si>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</si>
  <si>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</si>
  <si>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</si>
  <si>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</si>
  <si>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</si>
  <si>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</si>
  <si>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</si>
  <si>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</si>
  <si>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</si>
  <si>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</si>
  <si>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</si>
  <si>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</si>
  <si>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</si>
  <si>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</si>
  <si>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</si>
  <si>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</si>
  <si>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</si>
  <si>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</si>
  <si>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</si>
  <si>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</si>
  <si>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</si>
  <si>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</si>
  <si>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</si>
  <si>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</si>
  <si>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</si>
  <si>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</si>
  <si>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</si>
  <si>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</si>
  <si>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</si>
  <si>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</si>
  <si>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</si>
  <si>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</si>
  <si>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</si>
  <si>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</si>
  <si>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</si>
  <si>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</si>
  <si>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</si>
  <si>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</si>
  <si>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</si>
  <si>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</si>
  <si>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</si>
  <si>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</si>
  <si>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</si>
  <si>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</si>
  <si>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</si>
  <si>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</si>
  <si>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</si>
  <si>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</si>
  <si>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</si>
  <si>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</si>
  <si>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</si>
  <si>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</si>
  <si>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</si>
  <si>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</si>
  <si>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</si>
  <si>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</si>
  <si>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</si>
  <si>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</si>
  <si>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</si>
  <si>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</si>
  <si>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</si>
  <si>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</si>
  <si>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</si>
  <si>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</si>
  <si>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</si>
  <si>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</si>
  <si>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</si>
  <si>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</si>
  <si>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</si>
  <si>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</si>
  <si>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</si>
  <si>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</si>
  <si>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</si>
  <si>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</si>
  <si>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</si>
  <si>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</si>
  <si>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</si>
  <si>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</si>
  <si>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</si>
  <si>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</si>
  <si>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</si>
  <si>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</si>
  <si>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</si>
  <si>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</si>
  <si>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</si>
  <si>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</si>
  <si>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</si>
  <si>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</si>
  <si>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</si>
  <si>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</si>
  <si>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</si>
  <si>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</si>
  <si>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</si>
  <si>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</si>
  <si>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</si>
  <si>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</si>
  <si>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</si>
  <si>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</si>
  <si>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</si>
  <si>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</si>
  <si>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</si>
  <si>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</si>
  <si>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</si>
  <si>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</si>
  <si>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</si>
  <si>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</si>
  <si>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</si>
  <si>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</si>
  <si>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</si>
  <si>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</si>
  <si>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</si>
  <si>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</si>
  <si>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</si>
  <si>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</si>
  <si>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</si>
  <si>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</si>
  <si>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</si>
  <si>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</si>
  <si>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</si>
  <si>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</si>
  <si>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</si>
  <si>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</si>
  <si>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</si>
  <si>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</si>
  <si>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</si>
  <si>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</si>
  <si>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</si>
  <si>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</si>
  <si>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</si>
  <si>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</si>
  <si>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</si>
  <si>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</si>
  <si>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</si>
  <si>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</si>
  <si>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</si>
  <si>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</si>
  <si>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</si>
  <si>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</si>
  <si>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</si>
  <si>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</si>
  <si>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</si>
  <si>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</si>
  <si>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</si>
  <si>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</si>
  <si>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</si>
  <si>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</si>
  <si>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</si>
  <si>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</si>
  <si>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</si>
  <si>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</si>
  <si>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</si>
  <si>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</si>
  <si>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</si>
  <si>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</si>
  <si>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</si>
  <si>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</si>
  <si>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</si>
  <si>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</si>
  <si>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</si>
  <si>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</si>
  <si>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</si>
  <si>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</si>
  <si>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</si>
  <si>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</si>
  <si>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</si>
  <si>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</si>
  <si>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</si>
  <si>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</si>
  <si>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</si>
  <si>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</si>
  <si>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</si>
  <si>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</si>
  <si>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</si>
  <si>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</si>
  <si>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</si>
  <si>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</si>
  <si>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</si>
  <si>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</si>
  <si>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</si>
  <si>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</si>
  <si>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</si>
  <si>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</si>
  <si>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</si>
  <si>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</si>
  <si>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</si>
  <si>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</si>
  <si>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</si>
  <si>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</si>
  <si>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</si>
  <si>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</si>
  <si>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</si>
  <si>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</si>
  <si>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</si>
  <si>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</si>
  <si>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</si>
  <si>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</si>
  <si>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</si>
  <si>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</si>
  <si>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</si>
  <si>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</si>
  <si>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</si>
  <si>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</si>
  <si>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</si>
  <si>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</si>
  <si>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</si>
  <si>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</si>
  <si>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</si>
  <si>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</si>
  <si>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</si>
  <si>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</si>
  <si>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</si>
  <si>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</si>
  <si>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</si>
  <si>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</si>
  <si>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</si>
  <si>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</si>
  <si>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</si>
  <si>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</si>
  <si>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</si>
  <si>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</si>
  <si>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</si>
  <si>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</si>
  <si>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</si>
  <si>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</si>
  <si>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</si>
  <si>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</si>
  <si>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</si>
  <si>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</si>
  <si>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</si>
  <si>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</si>
  <si>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</si>
  <si>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</si>
  <si>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</si>
  <si>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</si>
  <si>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</si>
  <si>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</si>
  <si>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</si>
  <si>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</si>
  <si>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</si>
  <si>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</si>
  <si>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</si>
  <si>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</si>
  <si>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</si>
  <si>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</si>
  <si>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</si>
  <si>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</si>
  <si>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</si>
  <si>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</si>
  <si>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</si>
  <si>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</si>
  <si>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</si>
  <si>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</si>
  <si>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</si>
  <si>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</si>
  <si>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</si>
  <si>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</si>
  <si>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</si>
  <si>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</si>
  <si>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</si>
  <si>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</si>
  <si>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</si>
  <si>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</si>
  <si>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</si>
  <si>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</si>
  <si>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</si>
  <si>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</si>
  <si>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</si>
  <si>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</si>
  <si>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</si>
  <si>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</si>
  <si>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</si>
  <si>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</si>
  <si>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</si>
  <si>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</si>
  <si>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</si>
  <si>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</si>
  <si>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</si>
  <si>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</si>
  <si>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</si>
  <si>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</si>
  <si>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</si>
  <si>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</si>
  <si>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</si>
  <si>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</si>
  <si>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</si>
  <si>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</si>
  <si>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</si>
  <si>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</si>
  <si>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</si>
  <si>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</si>
  <si>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</si>
  <si>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</si>
  <si>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</si>
  <si>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</si>
  <si>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</si>
  <si>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</si>
  <si>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</si>
  <si>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</si>
  <si>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</si>
  <si>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</si>
  <si>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</si>
  <si>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</si>
  <si>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</si>
  <si>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</si>
  <si>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</si>
  <si>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</si>
  <si>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</si>
  <si>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</si>
  <si>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</si>
  <si>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</si>
  <si>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</si>
  <si>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</si>
  <si>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</si>
  <si>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</si>
  <si>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</si>
  <si>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</si>
  <si>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</si>
  <si>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</si>
  <si>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</si>
  <si>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</si>
  <si>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</si>
  <si>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</si>
  <si>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</si>
  <si>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</si>
  <si>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</si>
  <si>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</si>
  <si>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</si>
  <si>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</si>
  <si>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</si>
  <si>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</si>
  <si>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</si>
  <si>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</si>
  <si>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</si>
  <si>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</si>
  <si>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</si>
  <si>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</si>
  <si>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</si>
  <si>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</si>
  <si>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</si>
  <si>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</si>
  <si>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</si>
  <si>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</si>
  <si>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</si>
  <si>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</si>
  <si>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</si>
  <si>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</si>
  <si>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</si>
  <si>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</si>
  <si>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</si>
  <si>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</si>
  <si>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</si>
  <si>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</si>
  <si>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</si>
  <si>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</si>
  <si>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</si>
  <si>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</si>
  <si>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</si>
  <si>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</si>
  <si>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</si>
  <si>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</si>
  <si>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</si>
  <si>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</si>
  <si>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</si>
  <si>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</si>
  <si>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</si>
  <si>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</si>
  <si>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</si>
  <si>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</si>
  <si>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</si>
  <si>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</si>
  <si>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</si>
  <si>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</si>
  <si>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</si>
  <si>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</si>
  <si>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</si>
  <si>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</si>
  <si>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</si>
  <si>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</si>
  <si>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</si>
  <si>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</si>
  <si>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</si>
  <si>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</si>
  <si>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</si>
  <si>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</si>
  <si>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</si>
  <si>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</si>
  <si>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</si>
  <si>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</si>
  <si>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</si>
  <si>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</si>
  <si>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</si>
  <si>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</si>
  <si>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</si>
  <si>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</si>
  <si>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</si>
  <si>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</si>
  <si>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</si>
  <si>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</si>
  <si>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</si>
  <si>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</si>
  <si>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</si>
  <si>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</si>
  <si>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</si>
  <si>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</si>
  <si>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</si>
  <si>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</si>
  <si>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</si>
  <si>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</si>
  <si>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</si>
  <si>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</si>
  <si>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</si>
  <si>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</si>
  <si>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</si>
  <si>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</si>
  <si>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</si>
  <si>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</si>
  <si>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</si>
  <si>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</si>
  <si>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</si>
  <si>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</si>
  <si>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</si>
  <si>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</si>
  <si>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</si>
  <si>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</si>
  <si>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</si>
  <si>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</si>
  <si>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</si>
  <si>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</si>
  <si>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</si>
  <si>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</si>
  <si>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</si>
  <si>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</si>
  <si>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</si>
  <si>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</si>
  <si>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</si>
  <si>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</si>
  <si>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</si>
  <si>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</si>
  <si>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</si>
  <si>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</si>
  <si>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</si>
  <si>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</si>
  <si>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</si>
  <si>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</si>
  <si>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</si>
  <si>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</si>
  <si>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</si>
  <si>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</si>
  <si>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</si>
  <si>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</si>
  <si>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</si>
  <si>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</si>
  <si>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</si>
  <si>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</si>
  <si>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</si>
  <si>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</si>
  <si>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</si>
  <si>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</si>
  <si>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</si>
  <si>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</si>
  <si>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</si>
  <si>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</si>
  <si>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</si>
  <si>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</si>
  <si>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</si>
  <si>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</si>
  <si>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</si>
  <si>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</si>
  <si>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</si>
  <si>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</si>
  <si>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</si>
  <si>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</si>
  <si>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</si>
  <si>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</si>
  <si>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</si>
  <si>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</si>
  <si>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</si>
  <si>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</si>
  <si>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</si>
  <si>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</si>
  <si>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</si>
  <si>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</si>
  <si>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</si>
  <si>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</si>
  <si>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</si>
  <si>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</si>
  <si>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</si>
  <si>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</si>
  <si>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</si>
  <si>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</si>
  <si>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</si>
  <si>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</si>
  <si>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</si>
  <si>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</si>
  <si>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</si>
  <si>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</si>
  <si>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</si>
  <si>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</si>
  <si>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</si>
  <si>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</si>
  <si>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</si>
  <si>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</si>
  <si>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</si>
  <si>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</si>
  <si>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</si>
  <si>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</si>
  <si>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</si>
  <si>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</si>
  <si>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</si>
  <si>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</si>
  <si>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</si>
  <si>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</si>
  <si>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</si>
  <si>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</si>
  <si>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</si>
  <si>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</si>
  <si>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</si>
  <si>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</si>
  <si>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</si>
  <si>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</si>
  <si>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</si>
  <si>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</si>
  <si>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</si>
  <si>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</si>
  <si>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</si>
  <si>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</si>
  <si>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</si>
  <si>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</si>
  <si>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</si>
  <si>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</si>
  <si>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</si>
  <si>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</si>
  <si>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</si>
  <si>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</si>
  <si>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</si>
  <si>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</si>
  <si>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</si>
  <si>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</si>
  <si>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</si>
  <si>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</si>
  <si>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</si>
  <si>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</si>
  <si>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</si>
  <si>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</si>
  <si>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</si>
  <si>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</si>
  <si>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</si>
  <si>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</si>
  <si>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</si>
  <si>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</si>
  <si>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</si>
  <si>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</si>
  <si>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</si>
  <si>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</si>
  <si>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</si>
  <si>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</si>
  <si>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</si>
  <si>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</si>
  <si>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</si>
  <si>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</si>
  <si>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</si>
  <si>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</si>
  <si>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</si>
  <si>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</si>
  <si>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</si>
  <si>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</si>
  <si>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</si>
  <si>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</si>
  <si>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</si>
  <si>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</si>
  <si>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</si>
  <si>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</si>
  <si>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</si>
  <si>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</si>
  <si>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</si>
  <si>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</si>
  <si>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</si>
  <si>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</si>
  <si>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</si>
  <si>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</si>
  <si>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</si>
  <si>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</si>
  <si>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</si>
  <si>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</si>
  <si>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</si>
  <si>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</si>
  <si>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</si>
  <si>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</si>
  <si>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</si>
  <si>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</si>
  <si>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</si>
  <si>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</si>
  <si>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</si>
  <si>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</si>
  <si>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</si>
  <si>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</si>
  <si>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</si>
  <si>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</si>
  <si>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</si>
  <si>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</si>
  <si>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</si>
  <si>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</si>
  <si>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</si>
  <si>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</si>
  <si>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</si>
  <si>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</si>
  <si>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</si>
  <si>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</si>
  <si>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</si>
  <si>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</si>
  <si>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</si>
  <si>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</si>
  <si>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</si>
  <si>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</si>
  <si>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</si>
  <si>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</si>
  <si>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</si>
  <si>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</si>
  <si>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</si>
  <si>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</si>
  <si>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</si>
  <si>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</si>
  <si>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</si>
  <si>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</si>
  <si>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</si>
  <si>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</si>
  <si>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</si>
  <si>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</si>
  <si>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</si>
  <si>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</si>
  <si>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</si>
  <si>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</si>
  <si>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</si>
  <si>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</si>
  <si>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</si>
  <si>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</si>
  <si>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</si>
  <si>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</si>
  <si>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</si>
  <si>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</si>
  <si>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</si>
  <si>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</si>
  <si>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</si>
  <si>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</si>
  <si>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</si>
  <si>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</si>
  <si>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</si>
  <si>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</si>
  <si>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</si>
  <si>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</si>
  <si>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</si>
  <si>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</si>
  <si>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</si>
  <si>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</si>
  <si>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</si>
  <si>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</si>
  <si>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</si>
  <si>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</si>
  <si>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</si>
  <si>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</si>
  <si>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</si>
  <si>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</si>
  <si>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</si>
  <si>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</si>
  <si>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</si>
  <si>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</si>
  <si>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</si>
  <si>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</si>
  <si>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</si>
  <si>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</si>
  <si>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</si>
  <si>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</si>
  <si>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</si>
  <si>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</si>
  <si>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</si>
  <si>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</si>
  <si>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</si>
  <si>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</si>
  <si>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</si>
  <si>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</si>
  <si>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</si>
  <si>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</si>
  <si>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</si>
  <si>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</si>
  <si>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</si>
  <si>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</si>
  <si>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</si>
  <si>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</si>
  <si>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</si>
  <si>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</si>
  <si>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</si>
  <si>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</si>
  <si>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</si>
  <si>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</si>
  <si>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</si>
  <si>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</si>
  <si>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</si>
  <si>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</si>
  <si>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</si>
  <si>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</si>
  <si>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</si>
  <si>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</si>
  <si>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</si>
  <si>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</si>
  <si>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</si>
  <si>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</si>
  <si>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</si>
  <si>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</si>
  <si>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</si>
  <si>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</si>
  <si>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</si>
  <si>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</si>
  <si>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</si>
  <si>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</si>
  <si>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</si>
  <si>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</si>
  <si>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</si>
  <si>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</si>
  <si>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</si>
  <si>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</si>
  <si>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</si>
  <si>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</si>
  <si>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</si>
  <si>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</si>
  <si>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</si>
  <si>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</si>
  <si>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</si>
  <si>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</si>
  <si>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</si>
  <si>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</si>
  <si>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</si>
  <si>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</si>
  <si>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</si>
  <si>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</si>
  <si>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</si>
  <si>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</si>
  <si>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</si>
  <si>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</si>
  <si>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</si>
  <si>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</si>
  <si>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</si>
  <si>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</si>
  <si>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</si>
  <si>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</si>
  <si>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</si>
  <si>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</si>
  <si>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</si>
  <si>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</si>
  <si>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</si>
  <si>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</si>
  <si>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</si>
  <si>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</si>
  <si>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</si>
  <si>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</si>
  <si>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</si>
  <si>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</si>
  <si>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</si>
  <si>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</si>
  <si>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</si>
  <si>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</si>
  <si>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</si>
  <si>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</si>
  <si>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</si>
  <si>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</si>
  <si>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</si>
  <si>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</si>
  <si>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</si>
  <si>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</si>
  <si>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</si>
  <si>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</si>
  <si>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</si>
  <si>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</si>
  <si>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</si>
  <si>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</si>
  <si>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</si>
  <si>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</si>
  <si>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</si>
  <si>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</si>
  <si>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</si>
  <si>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</si>
  <si>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</si>
  <si>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</si>
  <si>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</si>
  <si>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</si>
  <si>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</si>
  <si>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</si>
  <si>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</si>
  <si>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</si>
  <si>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</si>
  <si>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</si>
  <si>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</si>
  <si>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</si>
  <si>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</si>
  <si>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</si>
  <si>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</si>
  <si>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</si>
  <si>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</si>
  <si>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</si>
  <si>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</si>
  <si>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</si>
  <si>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</si>
  <si>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</si>
  <si>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</si>
  <si>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</si>
  <si>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</si>
  <si>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</si>
  <si>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</si>
  <si>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</si>
  <si>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</si>
  <si>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</si>
  <si>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</si>
  <si>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</si>
  <si>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</si>
  <si>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</si>
  <si>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</si>
  <si>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</si>
  <si>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</si>
  <si>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</si>
  <si>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</si>
  <si>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</si>
  <si>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</si>
  <si>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</si>
  <si>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</si>
  <si>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</si>
  <si>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</si>
  <si>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</si>
  <si>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</si>
  <si>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</si>
  <si>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</si>
  <si>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</si>
  <si>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</si>
  <si>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</si>
  <si>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</si>
  <si>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</si>
  <si>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</si>
  <si>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</si>
  <si>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</si>
  <si>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</si>
  <si>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</si>
  <si>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</si>
  <si>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</si>
  <si>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</si>
  <si>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</si>
  <si>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</si>
  <si>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</si>
  <si>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</si>
  <si>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</si>
  <si>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</si>
  <si>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</si>
  <si>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</si>
  <si>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</si>
  <si>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</si>
  <si>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</si>
  <si>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</si>
  <si>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</si>
  <si>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</si>
  <si>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</si>
  <si>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</si>
  <si>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</si>
  <si>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</si>
  <si>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</si>
  <si>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</si>
  <si>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</si>
  <si>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</si>
  <si>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</si>
  <si>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</si>
  <si>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</si>
  <si>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</si>
  <si>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</si>
  <si>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</si>
  <si>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</si>
  <si>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</si>
  <si>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</si>
  <si>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</si>
  <si>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</si>
  <si>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</si>
  <si>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</si>
  <si>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</si>
  <si>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</si>
  <si>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</si>
  <si>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</si>
  <si>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</si>
  <si>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</si>
  <si>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</si>
  <si>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</si>
  <si>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</si>
  <si>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</si>
  <si>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</si>
  <si>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</si>
  <si>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</si>
  <si>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</si>
  <si>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</si>
  <si>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</si>
  <si>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</si>
  <si>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</si>
  <si>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</si>
  <si>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</si>
  <si>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</si>
  <si>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</si>
  <si>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</si>
  <si>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</si>
  <si>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</si>
  <si>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</si>
  <si>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</si>
  <si>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</si>
  <si>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</si>
  <si>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</si>
  <si>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</si>
  <si>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</si>
  <si>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</si>
  <si>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</si>
  <si>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</si>
  <si>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</si>
  <si>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</si>
  <si>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</si>
  <si>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</si>
  <si>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</si>
  <si>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</si>
  <si>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</si>
  <si>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</si>
  <si>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</si>
  <si>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</si>
  <si>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</si>
  <si>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</si>
  <si>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</si>
  <si>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</si>
  <si>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</si>
  <si>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</si>
  <si>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</si>
  <si>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</si>
  <si>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</si>
  <si>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</si>
  <si>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</si>
  <si>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</si>
  <si>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</si>
  <si>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</si>
  <si>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</si>
  <si>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</si>
  <si>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</si>
  <si>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</si>
  <si>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</si>
  <si>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</si>
  <si>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</si>
  <si>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</si>
  <si>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</si>
  <si>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</si>
  <si>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</si>
  <si>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</si>
  <si>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</si>
  <si>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</si>
  <si>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</si>
  <si>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</si>
  <si>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</si>
  <si>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</si>
  <si>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</si>
  <si>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</si>
  <si>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</si>
  <si>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</si>
  <si>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</si>
  <si>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</si>
  <si>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</si>
  <si>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</si>
  <si>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</si>
  <si>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</si>
  <si>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</si>
  <si>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</si>
  <si>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</si>
  <si>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</si>
  <si>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</si>
  <si>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</si>
  <si>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</si>
  <si>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</si>
  <si>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</si>
  <si>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</si>
  <si>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</si>
  <si>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</si>
  <si>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</si>
  <si>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</si>
  <si>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</si>
  <si>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</si>
  <si>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</si>
  <si>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</si>
  <si>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</si>
  <si>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</si>
  <si>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</si>
  <si>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</si>
  <si>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</si>
  <si>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</si>
  <si>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</si>
  <si>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</si>
  <si>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</si>
  <si>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</si>
  <si>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</si>
  <si>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</si>
  <si>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</si>
  <si>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</si>
  <si>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</si>
  <si>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</si>
  <si>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</si>
  <si>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</si>
  <si>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</si>
  <si>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</si>
  <si>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</si>
  <si>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</si>
  <si>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</si>
  <si>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</si>
  <si>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</si>
  <si>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</si>
  <si>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</si>
  <si>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</si>
  <si>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</si>
  <si>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</si>
  <si>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</si>
  <si>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</si>
  <si>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</si>
  <si>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</si>
  <si>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</si>
  <si>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</si>
  <si>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</si>
  <si>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</si>
  <si>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</si>
  <si>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</si>
  <si>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</si>
  <si>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</si>
  <si>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</si>
  <si>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</si>
  <si>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</si>
  <si>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</si>
  <si>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</si>
  <si>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</si>
  <si>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</si>
  <si>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</si>
  <si>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</si>
  <si>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</si>
  <si>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</si>
  <si>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</si>
  <si>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</si>
  <si>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</si>
  <si>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</si>
  <si>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</si>
  <si>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</si>
  <si>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</si>
  <si>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</si>
  <si>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</si>
  <si>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</si>
  <si>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</si>
  <si>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</si>
  <si>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</si>
  <si>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</si>
  <si>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</si>
  <si>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</si>
  <si>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</si>
  <si>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</si>
  <si>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</si>
  <si>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</si>
  <si>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</si>
  <si>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</si>
  <si>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</si>
  <si>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</si>
  <si>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</si>
  <si>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</si>
  <si>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</si>
  <si>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</si>
  <si>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</si>
  <si>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</si>
  <si>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</si>
  <si>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</si>
  <si>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</si>
  <si>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</si>
  <si>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</si>
  <si>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</si>
  <si>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</si>
  <si>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</si>
  <si>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</si>
  <si>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</si>
  <si>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</si>
  <si>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</si>
  <si>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</si>
  <si>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</si>
  <si>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</si>
  <si>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</si>
  <si>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</si>
  <si>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</si>
  <si>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</si>
  <si>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</si>
  <si>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</si>
  <si>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</si>
  <si>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</si>
  <si>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</si>
  <si>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</si>
  <si>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</si>
  <si>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</si>
  <si>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</si>
  <si>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</si>
  <si>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</si>
  <si>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</si>
  <si>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</si>
  <si>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</si>
  <si>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</si>
  <si>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</si>
  <si>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</si>
  <si>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</si>
  <si>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</si>
  <si>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</si>
  <si>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</si>
  <si>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</si>
  <si>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</si>
  <si>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</si>
  <si>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</si>
  <si>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</si>
  <si>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</si>
  <si>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</si>
  <si>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</si>
  <si>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</si>
  <si>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</si>
  <si>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</si>
  <si>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</si>
  <si>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</si>
  <si>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</si>
  <si>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</si>
  <si>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</si>
  <si>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</si>
  <si>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</si>
  <si>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</si>
  <si>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</si>
  <si>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</si>
  <si>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</si>
  <si>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</si>
  <si>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</si>
  <si>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</si>
  <si>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</si>
  <si>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</si>
  <si>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</si>
  <si>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</si>
  <si>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</si>
  <si>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</si>
  <si>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</si>
  <si>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</si>
  <si>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</si>
  <si>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</si>
  <si>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</si>
  <si>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</si>
  <si>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</si>
  <si>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</si>
  <si>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</si>
  <si>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</si>
  <si>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</si>
  <si>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</si>
  <si>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</si>
  <si>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</si>
  <si>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</si>
  <si>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</si>
  <si>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</si>
  <si>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</si>
  <si>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</si>
  <si>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</si>
  <si>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</si>
  <si>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</si>
  <si>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</si>
  <si>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</si>
  <si>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</si>
  <si>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</si>
  <si>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</si>
  <si>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</si>
  <si>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</si>
  <si>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</si>
  <si>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</si>
  <si>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</si>
  <si>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</si>
  <si>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</si>
  <si>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</si>
  <si>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</si>
  <si>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</si>
  <si>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</si>
  <si>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</si>
  <si>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</si>
  <si>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</si>
  <si>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</si>
  <si>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</si>
  <si>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</si>
  <si>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</si>
  <si>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</si>
  <si>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</si>
  <si>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</si>
  <si>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</si>
  <si>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</si>
  <si>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</si>
  <si>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</si>
  <si>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</si>
  <si>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</si>
  <si>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</si>
  <si>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</si>
  <si>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</si>
  <si>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</si>
  <si>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</si>
  <si>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</si>
  <si>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</si>
  <si>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</si>
  <si>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</si>
  <si>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</si>
  <si>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</si>
  <si>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</si>
  <si>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</si>
  <si>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</si>
  <si>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</si>
  <si>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</si>
  <si>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</si>
  <si>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</si>
  <si>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</si>
  <si>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</si>
  <si>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</si>
  <si>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</si>
  <si>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</si>
  <si>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</si>
  <si>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</si>
  <si>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</si>
  <si>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</si>
  <si>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</si>
  <si>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</si>
  <si>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</si>
  <si>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</si>
  <si>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</si>
  <si>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</si>
  <si>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</si>
  <si>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</si>
  <si>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</si>
  <si>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</si>
  <si>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</si>
  <si>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</si>
  <si>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</si>
  <si>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</si>
  <si>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</si>
  <si>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</si>
  <si>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</si>
  <si>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</si>
  <si>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</si>
  <si>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</si>
  <si>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</si>
  <si>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</si>
  <si>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</si>
  <si>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</si>
  <si>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</si>
  <si>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</si>
  <si>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</si>
  <si>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</si>
  <si>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</si>
  <si>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</si>
  <si>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</si>
  <si>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</si>
  <si>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</si>
  <si>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</si>
  <si>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</si>
  <si>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</si>
  <si>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</si>
  <si>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</si>
  <si>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</si>
  <si>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</si>
  <si>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</si>
  <si>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</si>
  <si>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</si>
  <si>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</si>
  <si>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</si>
  <si>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</si>
  <si>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</si>
  <si>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</si>
  <si>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</si>
  <si>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</si>
  <si>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</si>
  <si>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</si>
  <si>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</si>
  <si>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</si>
  <si>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</si>
  <si>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</si>
  <si>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</si>
  <si>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</si>
  <si>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</si>
  <si>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</si>
  <si>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</si>
  <si>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</si>
  <si>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</si>
  <si>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</si>
  <si>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</si>
  <si>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</si>
  <si>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</si>
  <si>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</si>
  <si>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</si>
  <si>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</si>
  <si>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</si>
  <si>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</si>
  <si>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</si>
  <si>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</si>
  <si>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</si>
  <si>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</si>
  <si>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</si>
  <si>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</si>
  <si>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</si>
  <si>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</si>
  <si>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</si>
  <si>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</si>
  <si>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</si>
  <si>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</si>
  <si>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</si>
  <si>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</si>
  <si>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</si>
  <si>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</si>
  <si>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</si>
  <si>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</si>
  <si>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</si>
  <si>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</si>
  <si>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</si>
  <si>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</si>
  <si>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</si>
  <si>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</si>
  <si>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</si>
  <si>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</si>
  <si>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</si>
  <si>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</si>
  <si>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</si>
  <si>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</si>
  <si>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</si>
  <si>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</si>
  <si>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</si>
  <si>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</si>
  <si>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</si>
  <si>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</si>
  <si>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</si>
  <si>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</si>
  <si>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</si>
  <si>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</si>
  <si>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</si>
  <si>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</si>
  <si>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</si>
  <si>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</si>
  <si>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</si>
  <si>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</si>
  <si>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</si>
  <si>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</si>
  <si>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</si>
  <si>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</si>
  <si>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</si>
  <si>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</si>
  <si>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</si>
  <si>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</si>
  <si>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</si>
  <si>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</si>
  <si>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</si>
  <si>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</si>
  <si>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</si>
  <si>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</si>
  <si>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</si>
  <si>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</si>
  <si>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</si>
  <si>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</si>
  <si>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</si>
  <si>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</si>
  <si>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</si>
  <si>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</si>
  <si>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</si>
  <si>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</si>
  <si>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</si>
  <si>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</si>
  <si>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</si>
  <si>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</si>
  <si>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</si>
  <si>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</si>
  <si>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</si>
  <si>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</si>
  <si>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</si>
  <si>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</si>
  <si>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</si>
  <si>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</si>
  <si>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</si>
  <si>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</si>
  <si>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</si>
  <si>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</si>
  <si>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</si>
  <si>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</si>
  <si>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</si>
  <si>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</si>
  <si>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</si>
  <si>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</si>
  <si>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</si>
  <si>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</si>
  <si>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</si>
  <si>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</si>
  <si>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</si>
  <si>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</si>
  <si>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</si>
  <si>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</si>
  <si>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</si>
  <si>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</si>
  <si>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</si>
  <si>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</si>
  <si>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</si>
  <si>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</si>
  <si>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</si>
  <si>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</si>
  <si>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</si>
  <si>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</si>
  <si>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</si>
  <si>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</si>
  <si>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</si>
  <si>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</si>
  <si>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</si>
  <si>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</si>
  <si>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</si>
  <si>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</si>
  <si>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</si>
  <si>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</si>
  <si>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</si>
  <si>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</si>
  <si>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</si>
  <si>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</si>
  <si>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</si>
  <si>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</si>
  <si>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</si>
  <si>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</si>
  <si>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</si>
  <si>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</si>
  <si>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</si>
  <si>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</si>
  <si>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</si>
  <si>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</si>
  <si>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</si>
  <si>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</si>
  <si>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</si>
  <si>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</si>
  <si>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</si>
  <si>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</si>
  <si>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</si>
  <si>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</si>
  <si>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</si>
  <si>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</si>
  <si>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</si>
  <si>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</si>
  <si>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</si>
  <si>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</si>
  <si>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</si>
  <si>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</si>
  <si>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</si>
  <si>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</si>
  <si>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</si>
  <si>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</si>
  <si>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</si>
  <si>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</si>
  <si>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</si>
  <si>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</si>
  <si>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</si>
  <si>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</si>
  <si>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</si>
  <si>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</si>
  <si>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</si>
  <si>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</si>
  <si>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</si>
  <si>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</si>
  <si>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</si>
  <si>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</si>
  <si>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</si>
  <si>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</si>
  <si>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</si>
  <si>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</si>
  <si>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</si>
  <si>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</si>
  <si>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</si>
  <si>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</si>
  <si>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</si>
  <si>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</si>
  <si>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</si>
  <si>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</si>
  <si>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</si>
  <si>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</si>
  <si>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</si>
  <si>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</si>
  <si>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</si>
  <si>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</si>
  <si>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</si>
  <si>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</si>
  <si>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</si>
  <si>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</si>
  <si>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</si>
  <si>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</si>
  <si>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</si>
  <si>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</si>
  <si>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</si>
  <si>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</si>
  <si>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</si>
  <si>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</si>
  <si>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</si>
  <si>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</si>
  <si>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</si>
  <si>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</si>
  <si>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</si>
  <si>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</si>
  <si>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</si>
  <si>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</si>
  <si>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</si>
  <si>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</si>
  <si>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</si>
  <si>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</si>
  <si>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</si>
  <si>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</si>
  <si>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</si>
  <si>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</si>
  <si>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</si>
  <si>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</si>
  <si>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</si>
  <si>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</si>
  <si>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</si>
  <si>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</si>
  <si>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</si>
  <si>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</si>
  <si>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</si>
  <si>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</si>
  <si>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</si>
  <si>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</si>
  <si>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</si>
  <si>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</si>
  <si>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</si>
  <si>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</si>
  <si>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</si>
  <si>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</si>
  <si>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</si>
  <si>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</si>
  <si>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</si>
  <si>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</si>
  <si>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</si>
  <si>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</si>
  <si>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</si>
  <si>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</si>
  <si>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</si>
  <si>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</si>
  <si>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</si>
  <si>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</si>
  <si>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</si>
  <si>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</si>
  <si>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</si>
  <si>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</si>
  <si>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</si>
  <si>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</si>
  <si>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</si>
  <si>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</si>
  <si>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</si>
  <si>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</si>
  <si>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</si>
  <si>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</si>
  <si>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</si>
  <si>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</si>
  <si>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</si>
  <si>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</si>
  <si>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</si>
  <si>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</si>
  <si>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</si>
  <si>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</si>
  <si>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</si>
  <si>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</si>
  <si>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</si>
  <si>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</si>
  <si>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</si>
  <si>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</si>
  <si>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</si>
  <si>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</si>
  <si>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</si>
  <si>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</si>
  <si>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</si>
  <si>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</si>
  <si>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</si>
  <si>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</si>
  <si>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</si>
  <si>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</si>
  <si>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</si>
  <si>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</si>
  <si>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</si>
  <si>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</si>
  <si>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</si>
  <si>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</si>
  <si>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</si>
  <si>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</si>
  <si>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</si>
  <si>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</si>
  <si>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</si>
  <si>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</si>
  <si>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</si>
  <si>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</si>
  <si>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</si>
  <si>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</si>
  <si>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</si>
  <si>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</si>
  <si>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</si>
  <si>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</si>
  <si>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</si>
  <si>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</si>
  <si>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</si>
  <si>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</si>
  <si>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</si>
  <si>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</si>
  <si>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</si>
  <si>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</si>
  <si>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</si>
  <si>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</si>
  <si>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</si>
  <si>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</si>
  <si>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</si>
  <si>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</si>
  <si>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</si>
  <si>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</si>
  <si>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</si>
  <si>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</si>
  <si>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</si>
  <si>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</si>
  <si>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</si>
  <si>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</si>
  <si>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</si>
  <si>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</si>
  <si>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</si>
  <si>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</si>
  <si>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</si>
  <si>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</si>
  <si>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</si>
  <si>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</si>
  <si>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</si>
  <si>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</si>
  <si>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</si>
  <si>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</si>
  <si>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</si>
  <si>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</si>
  <si>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</si>
  <si>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</si>
  <si>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</si>
  <si>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</si>
  <si>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</si>
  <si>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</si>
  <si>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</si>
  <si>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</si>
  <si>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</si>
  <si>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</si>
  <si>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</si>
  <si>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</si>
  <si>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</si>
  <si>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</si>
  <si>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</si>
  <si>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</si>
  <si>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</si>
  <si>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</si>
  <si>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</si>
  <si>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</si>
  <si>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</si>
  <si>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</si>
  <si>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</si>
  <si>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</si>
  <si>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</si>
  <si>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</si>
  <si>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</si>
  <si>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</si>
  <si>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</si>
  <si>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</si>
  <si>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</si>
  <si>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</si>
  <si>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</si>
  <si>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</si>
  <si>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</si>
  <si>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</si>
  <si>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</si>
  <si>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</si>
  <si>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</si>
  <si>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</si>
  <si>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</si>
  <si>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</si>
  <si>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</si>
  <si>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</si>
  <si>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</si>
  <si>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</si>
  <si>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</si>
  <si>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</si>
  <si>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</si>
  <si>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</si>
  <si>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</si>
  <si>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</si>
  <si>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</si>
  <si>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</si>
  <si>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</si>
  <si>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</si>
  <si>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</si>
  <si>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</si>
  <si>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</si>
  <si>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</si>
  <si>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</si>
  <si>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</si>
  <si>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</si>
  <si>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</si>
  <si>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</si>
  <si>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</si>
  <si>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</si>
  <si>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</si>
  <si>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</si>
  <si>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</si>
  <si>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</si>
  <si>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</si>
  <si>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</si>
  <si>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</si>
  <si>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</si>
  <si>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</si>
  <si>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</si>
  <si>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</si>
  <si>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</si>
  <si>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</si>
  <si>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</si>
  <si>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</si>
  <si>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</si>
  <si>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</si>
  <si>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</si>
  <si>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</si>
  <si>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</si>
  <si>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</si>
  <si>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</si>
  <si>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</si>
  <si>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</si>
  <si>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</si>
  <si>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</si>
  <si>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</si>
  <si>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</si>
  <si>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</si>
  <si>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</si>
  <si>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</si>
  <si>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</si>
  <si>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</si>
  <si>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</si>
  <si>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</si>
  <si>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</si>
  <si>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</si>
  <si>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</si>
  <si>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</si>
  <si>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</si>
  <si>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</si>
  <si>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</si>
  <si>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</si>
  <si>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</si>
  <si>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</si>
  <si>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</si>
  <si>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</si>
  <si>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</si>
  <si>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</si>
  <si>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</si>
  <si>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</si>
  <si>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</si>
  <si>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</si>
  <si>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</si>
  <si>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</si>
  <si>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</si>
  <si>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</si>
  <si>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</si>
  <si>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</si>
  <si>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</si>
  <si>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</si>
  <si>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</si>
  <si>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</si>
  <si>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</si>
  <si>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</si>
  <si>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</si>
  <si>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</si>
  <si>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</si>
  <si>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</si>
  <si>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</si>
  <si>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</si>
  <si>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</si>
  <si>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</si>
  <si>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</si>
  <si>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</si>
  <si>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</si>
  <si>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</si>
  <si>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</si>
  <si>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</si>
  <si>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</si>
  <si>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</si>
  <si>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</si>
  <si>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</si>
  <si>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</si>
  <si>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</si>
  <si>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</si>
  <si>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</si>
  <si>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</si>
  <si>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</si>
  <si>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</si>
  <si>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</si>
  <si>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</si>
  <si>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</si>
  <si>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</si>
  <si>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</si>
  <si>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</si>
  <si>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</si>
  <si>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</si>
  <si>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</si>
  <si>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</si>
  <si>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</si>
  <si>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</si>
  <si>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</si>
  <si>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</si>
  <si>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</si>
  <si>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</si>
  <si>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</si>
  <si>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</si>
  <si>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</si>
  <si>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</si>
  <si>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</si>
  <si>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</si>
  <si>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</si>
  <si>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</si>
  <si>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</si>
  <si>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</si>
  <si>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</si>
  <si>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</si>
  <si>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</si>
  <si>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</si>
  <si>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</si>
  <si>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</si>
  <si>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</si>
  <si>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</si>
  <si>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</si>
  <si>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</si>
  <si>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</si>
  <si>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</si>
  <si>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</si>
  <si>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</si>
  <si>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</si>
  <si>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</si>
  <si>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</si>
  <si>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</si>
  <si>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</si>
  <si>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</si>
  <si>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</si>
  <si>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</si>
  <si>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</si>
  <si>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</si>
  <si>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</si>
  <si>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</si>
  <si>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</si>
  <si>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</si>
  <si>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</si>
  <si>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</si>
  <si>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</si>
  <si>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</si>
  <si>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</si>
  <si>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</si>
  <si>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</si>
  <si>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</si>
  <si>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</si>
  <si>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</si>
  <si>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</si>
  <si>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</si>
  <si>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</si>
  <si>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</si>
  <si>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</si>
  <si>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</si>
  <si>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</si>
  <si>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</si>
  <si>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</si>
  <si>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</si>
  <si>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</si>
  <si>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</si>
  <si>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</si>
  <si>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</si>
  <si>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</si>
  <si>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</si>
  <si>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</si>
  <si>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</si>
  <si>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</si>
  <si>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</si>
  <si>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</si>
  <si>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</si>
  <si>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</si>
  <si>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</si>
  <si>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</si>
  <si>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</si>
  <si>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</si>
  <si>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</si>
  <si>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</si>
  <si>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</si>
  <si>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</si>
  <si>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</si>
  <si>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</si>
  <si>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</si>
  <si>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</si>
  <si>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</si>
  <si>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</si>
  <si>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</si>
  <si>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</si>
  <si>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</si>
  <si>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</si>
  <si>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</si>
  <si>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</si>
  <si>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</si>
  <si>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</si>
  <si>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</si>
  <si>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</si>
  <si>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</si>
  <si>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</si>
  <si>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</si>
  <si>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</si>
  <si>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</si>
  <si>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</si>
  <si>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</si>
  <si>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</si>
  <si>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</si>
  <si>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</si>
  <si>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</si>
  <si>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</si>
  <si>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</si>
  <si>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</si>
  <si>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</si>
  <si>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</si>
  <si>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</si>
  <si>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</si>
  <si>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</si>
  <si>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</si>
  <si>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</si>
  <si>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</si>
  <si>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</si>
  <si>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</si>
  <si>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</si>
  <si>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</si>
  <si>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</si>
  <si>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</si>
  <si>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</si>
  <si>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</si>
  <si>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</si>
  <si>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</si>
  <si>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</si>
  <si>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</si>
  <si>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</si>
  <si>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</si>
  <si>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</si>
  <si>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</si>
  <si>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</si>
  <si>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</si>
  <si>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</si>
  <si>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</si>
  <si>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</si>
  <si>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</si>
  <si>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</si>
  <si>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</si>
  <si>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</si>
  <si>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</si>
  <si>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</si>
  <si>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</si>
  <si>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</si>
  <si>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</si>
  <si>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</si>
  <si>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</si>
  <si>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</si>
  <si>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</si>
  <si>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</si>
  <si>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</si>
  <si>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</si>
  <si>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</si>
  <si>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</si>
  <si>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</si>
  <si>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</si>
  <si>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</si>
  <si>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</si>
  <si>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</si>
  <si>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</si>
  <si>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</si>
  <si>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</si>
  <si>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</si>
  <si>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</si>
  <si>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</si>
  <si>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</si>
  <si>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</si>
  <si>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</si>
  <si>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</si>
  <si>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</si>
  <si>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</si>
  <si>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</si>
  <si>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</si>
  <si>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</si>
  <si>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</si>
  <si>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</si>
  <si>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</si>
  <si>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</si>
  <si>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</si>
  <si>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</si>
  <si>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</si>
  <si>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</si>
  <si>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</si>
  <si>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</si>
  <si>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</si>
  <si>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</si>
  <si>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</si>
  <si>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</si>
  <si>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</si>
  <si>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</si>
  <si>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</si>
  <si>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</si>
  <si>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</si>
  <si>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</si>
  <si>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</si>
  <si>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</si>
  <si>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</si>
  <si>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</si>
  <si>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</si>
  <si>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</si>
  <si>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</si>
  <si>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</si>
  <si>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</si>
  <si>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</si>
  <si>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</si>
  <si>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</si>
  <si>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</si>
  <si>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</si>
  <si>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</si>
  <si>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</si>
  <si>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</si>
  <si>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</si>
  <si>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</si>
  <si>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</si>
  <si>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</si>
  <si>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</si>
  <si>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</si>
  <si>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</si>
  <si>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</si>
  <si>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</si>
  <si>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</si>
  <si>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</si>
  <si>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</si>
  <si>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</si>
  <si>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</si>
  <si>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</si>
  <si>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</si>
  <si>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</si>
  <si>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</si>
  <si>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</si>
  <si>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</si>
  <si>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</si>
  <si>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</si>
  <si>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</si>
  <si>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</si>
  <si>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</si>
  <si>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</si>
  <si>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</si>
  <si>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</si>
  <si>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</si>
  <si>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</si>
  <si>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</si>
  <si>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</si>
  <si>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</si>
  <si>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</si>
  <si>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</si>
  <si>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</si>
  <si>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</si>
  <si>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</si>
  <si>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</si>
  <si>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</si>
  <si>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</si>
  <si>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</si>
  <si>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</si>
  <si>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</si>
  <si>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</si>
  <si>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</si>
  <si>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</si>
  <si>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</si>
  <si>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</si>
  <si>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</si>
  <si>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</si>
  <si>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</si>
  <si>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</si>
  <si>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</si>
  <si>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</si>
  <si>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</si>
  <si>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</si>
  <si>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</si>
  <si>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</si>
  <si>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</si>
  <si>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</si>
  <si>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</si>
  <si>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</si>
  <si>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</si>
  <si>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</si>
  <si>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</si>
  <si>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</si>
  <si>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</si>
  <si>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</si>
  <si>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</si>
  <si>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</si>
  <si>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</si>
  <si>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</si>
  <si>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</si>
  <si>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</si>
  <si>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</si>
  <si>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</si>
  <si>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</si>
  <si>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</si>
  <si>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</si>
  <si>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</si>
  <si>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</si>
  <si>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</si>
  <si>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</si>
  <si>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</si>
  <si>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</si>
  <si>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</si>
  <si>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</si>
  <si>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</si>
  <si>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</si>
  <si>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</si>
  <si>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</si>
  <si>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</si>
  <si>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</si>
  <si>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</si>
  <si>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</si>
  <si>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</si>
  <si>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</si>
  <si>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</si>
  <si>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</si>
  <si>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</si>
  <si>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</si>
  <si>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</si>
  <si>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</si>
  <si>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</si>
  <si>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</si>
  <si>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</si>
  <si>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</si>
  <si>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</si>
  <si>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</si>
  <si>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</si>
  <si>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</si>
  <si>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</si>
  <si>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</si>
  <si>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</si>
  <si>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</si>
  <si>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</si>
  <si>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</si>
  <si>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</si>
  <si>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</si>
  <si>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</si>
  <si>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</si>
  <si>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</si>
  <si>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</si>
  <si>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</si>
  <si>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</si>
  <si>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</si>
  <si>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</si>
  <si>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</si>
  <si>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</si>
  <si>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</si>
  <si>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</si>
  <si>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</si>
  <si>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</si>
  <si>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</si>
  <si>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</si>
  <si>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</si>
  <si>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</si>
  <si>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</si>
  <si>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</si>
  <si>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</si>
  <si>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</si>
  <si>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</si>
  <si>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</si>
  <si>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</si>
  <si>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</si>
  <si>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</si>
  <si>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</si>
  <si>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</si>
  <si>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</si>
  <si>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</si>
  <si>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</si>
  <si>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</si>
  <si>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</si>
  <si>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</si>
  <si>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</si>
  <si>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</si>
  <si>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</si>
  <si>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</si>
  <si>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</si>
  <si>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</si>
  <si>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</si>
  <si>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</si>
  <si>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</si>
  <si>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</si>
  <si>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</si>
  <si>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</si>
  <si>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</si>
  <si>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</si>
  <si>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</si>
  <si>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</si>
  <si>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</si>
  <si>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</si>
  <si>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</si>
  <si>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</si>
  <si>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</si>
  <si>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</si>
  <si>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</si>
  <si>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</si>
  <si>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</si>
  <si>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</si>
  <si>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</si>
  <si>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</si>
  <si>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</si>
  <si>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</si>
  <si>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</si>
  <si>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</si>
  <si>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</si>
  <si>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</si>
  <si>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</si>
  <si>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</si>
  <si>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</si>
  <si>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</si>
  <si>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</si>
  <si>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</si>
  <si>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</si>
  <si>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</si>
  <si>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</si>
  <si>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</si>
  <si>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</si>
  <si>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</si>
  <si>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</si>
  <si>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</si>
  <si>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</si>
  <si>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</si>
  <si>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</si>
  <si>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</si>
  <si>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</si>
  <si>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</si>
  <si>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</si>
  <si>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</si>
  <si>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</si>
  <si>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</si>
  <si>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</si>
  <si>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</si>
  <si>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</si>
  <si>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</si>
  <si>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</si>
  <si>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</si>
  <si>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</si>
  <si>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</si>
  <si>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</si>
  <si>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</si>
  <si>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</si>
  <si>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</si>
  <si>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</si>
  <si>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</si>
  <si>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</si>
  <si>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</si>
  <si>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</si>
  <si>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</si>
  <si>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</si>
  <si>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</si>
  <si>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</si>
  <si>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</si>
  <si>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</si>
  <si>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</si>
  <si>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</si>
  <si>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</si>
  <si>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</si>
  <si>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</si>
  <si>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</si>
  <si>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</si>
  <si>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</si>
  <si>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</si>
  <si>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</si>
  <si>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</si>
  <si>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</si>
  <si>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</si>
  <si>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</si>
  <si>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</si>
  <si>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</si>
  <si>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</si>
  <si>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</si>
  <si>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</si>
  <si>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</si>
  <si>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</si>
  <si>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</si>
  <si>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</si>
  <si>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</si>
  <si>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</si>
  <si>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</si>
  <si>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</si>
  <si>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</si>
  <si>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</si>
  <si>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</si>
  <si>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</si>
  <si>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</si>
  <si>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</si>
  <si>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</si>
  <si>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</si>
  <si>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</si>
  <si>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</si>
  <si>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</si>
  <si>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</si>
  <si>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</si>
  <si>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</si>
  <si>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</si>
  <si>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</si>
  <si>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</si>
  <si>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</si>
  <si>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</si>
  <si>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</si>
  <si>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</si>
  <si>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</si>
  <si>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</si>
  <si>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</si>
  <si>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</si>
  <si>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</si>
  <si>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</si>
  <si>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</si>
  <si>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</si>
  <si>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</si>
  <si>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</si>
  <si>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</si>
  <si>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</si>
  <si>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</si>
  <si>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</si>
  <si>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</si>
  <si>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</si>
  <si>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</si>
  <si>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</si>
  <si>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</si>
  <si>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</si>
  <si>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</si>
  <si>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</si>
  <si>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</si>
  <si>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</si>
  <si>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</si>
  <si>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</si>
  <si>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</si>
  <si>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</si>
  <si>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</si>
  <si>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</si>
  <si>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</si>
  <si>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</si>
  <si>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</si>
  <si>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</si>
  <si>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</si>
  <si>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</si>
  <si>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</si>
  <si>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</si>
  <si>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</si>
  <si>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</si>
  <si>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</si>
  <si>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</si>
  <si>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</si>
  <si>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</si>
  <si>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</si>
  <si>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</si>
  <si>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</si>
  <si>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</si>
  <si>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</si>
  <si>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</si>
  <si>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</si>
  <si>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</si>
  <si>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</si>
  <si>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</si>
  <si>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</si>
  <si>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</si>
  <si>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</si>
  <si>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</si>
  <si>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</si>
  <si>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</si>
  <si>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</si>
  <si>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</si>
  <si>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</si>
  <si>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</si>
  <si>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</si>
  <si>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</si>
  <si>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</si>
  <si>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</si>
  <si>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</si>
  <si>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</si>
  <si>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</si>
  <si>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</si>
  <si>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</si>
  <si>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</si>
  <si>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</si>
  <si>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</si>
  <si>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</si>
  <si>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</si>
  <si>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</si>
  <si>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</si>
  <si>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</si>
  <si>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</si>
  <si>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</si>
  <si>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</si>
  <si>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</si>
  <si>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</si>
  <si>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</si>
  <si>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</si>
  <si>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</si>
  <si>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</si>
  <si>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</si>
  <si>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</si>
  <si>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</si>
  <si>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</si>
  <si>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</si>
  <si>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</si>
  <si>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</si>
  <si>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</si>
  <si>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</si>
  <si>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</si>
  <si>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</si>
  <si>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</si>
  <si>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</si>
  <si>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</si>
  <si>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</si>
  <si>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</si>
  <si>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</si>
  <si>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</si>
  <si>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</si>
  <si>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</si>
  <si>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</si>
  <si>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</si>
  <si>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</si>
  <si>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</si>
  <si>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</si>
  <si>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</si>
  <si>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</si>
  <si>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</si>
  <si>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</si>
  <si>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</si>
  <si>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</si>
  <si>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</si>
  <si>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</si>
  <si>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</si>
  <si>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</si>
  <si>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</si>
  <si>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</si>
  <si>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</si>
  <si>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</si>
  <si>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</si>
  <si>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</si>
  <si>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</si>
  <si>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</si>
  <si>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</si>
  <si>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</si>
  <si>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</si>
  <si>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</si>
  <si>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</si>
  <si>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</si>
  <si>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</si>
  <si>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</si>
  <si>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</si>
  <si>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</si>
  <si>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</si>
  <si>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</si>
  <si>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</si>
  <si>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</si>
  <si>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</si>
  <si>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</si>
  <si>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</si>
  <si>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</si>
  <si>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</si>
  <si>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</si>
  <si>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</si>
  <si>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</si>
  <si>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</si>
  <si>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</si>
  <si>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</si>
  <si>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</si>
  <si>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</si>
  <si>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</si>
  <si>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</si>
  <si>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</si>
  <si>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</si>
  <si>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</si>
  <si>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</si>
  <si>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</si>
  <si>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</si>
  <si>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</si>
  <si>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</si>
  <si>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</si>
  <si>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</si>
  <si>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</si>
  <si>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</si>
  <si>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</si>
  <si>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</si>
  <si>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</si>
  <si>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</si>
  <si>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</si>
  <si>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</si>
  <si>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</si>
  <si>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</si>
  <si>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</si>
  <si>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</si>
  <si>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</si>
  <si>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</si>
  <si>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</si>
  <si>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</si>
  <si>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</si>
  <si>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</si>
  <si>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</si>
  <si>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</si>
  <si>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</si>
  <si>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</si>
  <si>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</si>
  <si>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</si>
  <si>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</si>
  <si>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</si>
  <si>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</si>
  <si>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</si>
  <si>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</si>
  <si>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</si>
  <si>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</si>
  <si>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</si>
  <si>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</si>
  <si>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</si>
  <si>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</si>
  <si>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</si>
  <si>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</si>
  <si>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</si>
  <si>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</si>
  <si>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</si>
  <si>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</si>
  <si>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</si>
  <si>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</si>
  <si>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</si>
  <si>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</si>
  <si>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</si>
  <si>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</si>
  <si>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</si>
  <si>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</si>
  <si>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</si>
  <si>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</si>
  <si>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</si>
  <si>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</si>
  <si>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</si>
  <si>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</si>
  <si>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</si>
  <si>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</si>
  <si>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</si>
  <si>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</si>
  <si>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</si>
  <si>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</si>
  <si>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</si>
  <si>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</si>
  <si>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</si>
  <si>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</si>
  <si>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</si>
  <si>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</si>
  <si>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</si>
  <si>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</si>
  <si>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</si>
  <si>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</si>
  <si>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</si>
  <si>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</si>
  <si>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</si>
  <si>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</si>
  <si>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</si>
  <si>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</si>
  <si>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</si>
  <si>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</si>
  <si>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</si>
  <si>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</si>
  <si>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</si>
  <si>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</si>
  <si>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</si>
  <si>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</si>
  <si>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</si>
  <si>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</si>
  <si>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</si>
  <si>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</si>
  <si>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</si>
  <si>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</si>
  <si>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</si>
  <si>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</si>
  <si>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</si>
  <si>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</si>
  <si>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</si>
  <si>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</si>
  <si>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</si>
  <si>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</si>
  <si>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</si>
  <si>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</si>
  <si>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</si>
  <si>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</si>
  <si>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</si>
  <si>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</si>
  <si>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</si>
  <si>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</si>
  <si>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</si>
  <si>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</si>
  <si>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</si>
  <si>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</si>
  <si>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</si>
  <si>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</si>
  <si>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</si>
  <si>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</si>
  <si>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</si>
  <si>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</si>
  <si>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</si>
  <si>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</si>
  <si>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</si>
  <si>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</si>
  <si>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</si>
  <si>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</si>
  <si>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</si>
  <si>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</si>
  <si>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</si>
  <si>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</si>
  <si>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</si>
  <si>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</si>
  <si>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</si>
  <si>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</si>
  <si>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</si>
  <si>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</si>
  <si>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</si>
  <si>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</si>
  <si>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</si>
  <si>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</si>
  <si>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</si>
  <si>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</si>
  <si>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</si>
  <si>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</si>
  <si>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</si>
  <si>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</si>
  <si>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</si>
  <si>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</si>
  <si>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</si>
  <si>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</si>
  <si>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</si>
  <si>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</si>
  <si>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</si>
  <si>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</si>
  <si>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</si>
  <si>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</si>
  <si>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</si>
  <si>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</si>
  <si>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</si>
  <si>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</si>
  <si>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</si>
  <si>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</si>
  <si>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</si>
  <si>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</si>
  <si>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</si>
  <si>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</si>
  <si>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</si>
  <si>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</si>
  <si>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</si>
  <si>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</si>
  <si>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</si>
  <si>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</si>
  <si>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</si>
  <si>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</si>
  <si>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</si>
  <si>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</si>
  <si>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</si>
  <si>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</si>
  <si>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</si>
  <si>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</si>
  <si>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</si>
  <si>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</si>
  <si>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</si>
  <si>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</si>
  <si>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</si>
  <si>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</si>
  <si>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</si>
  <si>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</si>
  <si>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</si>
  <si>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</si>
  <si>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</si>
  <si>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</si>
  <si>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</si>
  <si>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</si>
  <si>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</si>
  <si>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</si>
  <si>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</si>
  <si>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</si>
  <si>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</si>
  <si>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</si>
  <si>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</si>
  <si>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</si>
  <si>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</si>
  <si>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</si>
  <si>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</si>
  <si>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</si>
  <si>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</si>
  <si>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</si>
  <si>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</si>
  <si>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</si>
  <si>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</si>
  <si>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</si>
  <si>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</si>
  <si>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</si>
  <si>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</si>
  <si>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</si>
  <si>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</si>
  <si>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</si>
  <si>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</si>
  <si>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</si>
  <si>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</si>
  <si>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</si>
  <si>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</si>
  <si>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</si>
  <si>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</si>
  <si>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</si>
  <si>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</si>
  <si>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</si>
  <si>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</si>
  <si>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</si>
  <si>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</si>
  <si>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</si>
  <si>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</si>
  <si>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</si>
  <si>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</si>
  <si>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</si>
  <si>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</si>
  <si>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</si>
  <si>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</si>
  <si>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</si>
  <si>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</si>
  <si>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</si>
  <si>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</si>
  <si>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</si>
  <si>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</si>
  <si>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</si>
  <si>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</si>
  <si>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</si>
  <si>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</si>
  <si>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</si>
  <si>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</si>
  <si>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</si>
  <si>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</si>
  <si>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</si>
  <si>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</si>
  <si>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</si>
  <si>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</si>
  <si>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</si>
  <si>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</si>
  <si>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</si>
  <si>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</si>
  <si>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</si>
  <si>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</si>
  <si>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</si>
  <si>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</si>
  <si>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</si>
  <si>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</si>
  <si>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</si>
  <si>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</si>
  <si>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</si>
  <si>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</si>
  <si>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</si>
  <si>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</si>
  <si>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</si>
  <si>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</si>
  <si>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</si>
  <si>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</si>
  <si>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</si>
  <si>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</si>
  <si>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</si>
  <si>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</si>
  <si>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</si>
  <si>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</si>
  <si>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</si>
  <si>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</si>
  <si>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</si>
  <si>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</si>
  <si>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</si>
  <si>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</si>
  <si>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</si>
  <si>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</si>
  <si>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</si>
  <si>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</si>
  <si>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</si>
  <si>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</si>
  <si>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</si>
  <si>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</si>
  <si>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</si>
  <si>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</si>
  <si>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</si>
  <si>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</si>
  <si>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</si>
  <si>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</si>
  <si>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</si>
  <si>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</si>
  <si>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</si>
  <si>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</si>
  <si>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</si>
  <si>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</si>
  <si>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</si>
  <si>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</si>
  <si>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</si>
  <si>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</si>
  <si>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</si>
  <si>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</si>
  <si>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</si>
  <si>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</si>
  <si>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</si>
  <si>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</si>
  <si>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</si>
  <si>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</si>
  <si>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</si>
  <si>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</si>
  <si>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</si>
  <si>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</si>
  <si>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</si>
  <si>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</si>
  <si>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</si>
  <si>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</si>
  <si>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</si>
  <si>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</si>
  <si>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</si>
  <si>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</si>
  <si>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</si>
  <si>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</si>
  <si>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</si>
  <si>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</si>
  <si>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</si>
  <si>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</si>
  <si>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</si>
  <si>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</si>
  <si>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</si>
  <si>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</si>
  <si>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</si>
  <si>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</si>
  <si>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</si>
  <si>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</si>
  <si>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</si>
  <si>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</si>
  <si>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</si>
  <si>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</si>
  <si>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</si>
  <si>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</si>
  <si>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</si>
  <si>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</si>
  <si>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</si>
  <si>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</si>
  <si>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</si>
  <si>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</si>
  <si>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</si>
  <si>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</si>
  <si>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</si>
  <si>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</si>
  <si>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</si>
  <si>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</si>
  <si>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</si>
  <si>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</si>
  <si>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</si>
  <si>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</si>
  <si>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</si>
  <si>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</si>
  <si>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</si>
  <si>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</si>
  <si>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</si>
  <si>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</si>
  <si>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</si>
  <si>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</si>
  <si>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</si>
  <si>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</si>
  <si>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</si>
  <si>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</si>
  <si>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</si>
  <si>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</si>
  <si>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</si>
  <si>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</si>
  <si>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</si>
  <si>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</si>
  <si>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</si>
  <si>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</si>
  <si>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</si>
  <si>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</si>
  <si>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</si>
  <si>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</si>
  <si>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</si>
  <si>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</si>
  <si>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</si>
  <si>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</si>
  <si>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</si>
  <si>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</si>
  <si>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</si>
  <si>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</si>
  <si>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</si>
  <si>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</si>
  <si>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</si>
  <si>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</si>
  <si>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</si>
  <si>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</si>
  <si>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</si>
  <si>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</si>
  <si>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</si>
  <si>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</si>
  <si>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</si>
  <si>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</si>
  <si>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</si>
  <si>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</si>
  <si>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</si>
  <si>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</si>
  <si>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</si>
  <si>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</si>
  <si>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</si>
  <si>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</si>
  <si>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</si>
  <si>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</si>
  <si>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</si>
  <si>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</si>
  <si>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</si>
  <si>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</si>
  <si>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</si>
  <si>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</si>
  <si>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</si>
  <si>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</si>
  <si>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</si>
  <si>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</si>
  <si>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</si>
  <si>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</si>
  <si>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</si>
  <si>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</si>
  <si>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</si>
  <si>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</si>
  <si>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</si>
  <si>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</si>
  <si>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</si>
  <si>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</si>
  <si>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</si>
  <si>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</si>
  <si>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</si>
  <si>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</si>
  <si>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</si>
  <si>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</si>
  <si>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</si>
  <si>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</si>
  <si>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</si>
  <si>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</si>
  <si>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</si>
  <si>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</si>
  <si>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</si>
  <si>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</si>
  <si>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</si>
  <si>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</si>
  <si>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</si>
  <si>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</si>
  <si>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</si>
  <si>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</si>
  <si>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</si>
  <si>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</si>
  <si>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</si>
  <si>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</si>
  <si>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</si>
  <si>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</si>
  <si>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</si>
  <si>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</si>
  <si>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</si>
  <si>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</si>
  <si>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</si>
  <si>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</si>
  <si>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</si>
  <si>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</si>
  <si>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</si>
  <si>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</si>
  <si>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</si>
  <si>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</si>
  <si>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</si>
  <si>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</si>
  <si>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</si>
  <si>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</si>
  <si>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</si>
  <si>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</si>
  <si>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</si>
  <si>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</si>
  <si>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</si>
  <si>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</si>
  <si>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</si>
  <si>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</si>
  <si>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</si>
  <si>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</si>
  <si>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</si>
  <si>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</si>
  <si>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</si>
  <si>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</si>
  <si>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</si>
  <si>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</si>
  <si>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</si>
  <si>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</si>
  <si>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</si>
  <si>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</si>
  <si>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</si>
  <si>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</si>
  <si>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</si>
  <si>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</si>
  <si>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</si>
  <si>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</si>
  <si>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</si>
  <si>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</si>
  <si>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</si>
  <si>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</si>
  <si>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</si>
  <si>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</si>
  <si>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</si>
  <si>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</si>
  <si>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</si>
  <si>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</si>
  <si>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</si>
  <si>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</si>
  <si>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</si>
  <si>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</si>
  <si>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</si>
  <si>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</si>
  <si>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</si>
  <si>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</si>
  <si>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</si>
  <si>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</si>
  <si>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</si>
  <si>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</si>
  <si>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</si>
  <si>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</si>
  <si>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</si>
  <si>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</si>
  <si>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</si>
  <si>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</si>
  <si>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</si>
  <si>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</si>
  <si>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</si>
  <si>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</si>
  <si>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</si>
  <si>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</si>
  <si>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</si>
  <si>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</si>
  <si>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</si>
  <si>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</si>
  <si>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</si>
  <si>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</si>
  <si>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</si>
  <si>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</si>
  <si>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</si>
  <si>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</si>
  <si>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</si>
  <si>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</si>
  <si>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</si>
  <si>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</si>
  <si>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</si>
  <si>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</si>
  <si>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</si>
  <si>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</si>
  <si>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</si>
  <si>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</si>
  <si>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</si>
  <si>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</si>
  <si>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</si>
  <si>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</si>
  <si>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</si>
  <si>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</si>
  <si>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</si>
  <si>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</si>
  <si>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</si>
  <si>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</si>
  <si>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</si>
  <si>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</si>
  <si>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</si>
  <si>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</si>
  <si>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</si>
  <si>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</si>
  <si>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</si>
  <si>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</si>
  <si>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</si>
  <si>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</si>
  <si>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</si>
  <si>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</si>
  <si>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</si>
  <si>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</si>
  <si>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</si>
  <si>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</si>
  <si>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</si>
  <si>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</si>
  <si>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</si>
  <si>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</si>
  <si>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</si>
  <si>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</si>
  <si>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</si>
  <si>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</si>
  <si>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</si>
  <si>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</si>
  <si>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</si>
  <si>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</si>
  <si>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</si>
  <si>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</si>
  <si>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</si>
  <si>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</si>
  <si>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</si>
  <si>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</si>
  <si>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</si>
  <si>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</si>
  <si>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</si>
  <si>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</si>
  <si>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</si>
  <si>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</si>
  <si>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</si>
  <si>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</si>
  <si>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</si>
  <si>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</si>
  <si>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</si>
  <si>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</si>
  <si>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</si>
  <si>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</si>
  <si>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</si>
  <si>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</si>
  <si>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</si>
  <si>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</si>
  <si>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</si>
  <si>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</si>
  <si>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</si>
  <si>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</si>
  <si>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</si>
  <si>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</si>
  <si>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</si>
  <si>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</si>
  <si>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</si>
  <si>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</si>
  <si>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</si>
  <si>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</si>
  <si>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</si>
  <si>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</si>
  <si>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</si>
  <si>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</si>
  <si>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</si>
  <si>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</si>
  <si>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</si>
  <si>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</si>
  <si>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</si>
  <si>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</si>
  <si>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</si>
  <si>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</si>
  <si>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</si>
  <si>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</si>
  <si>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</si>
  <si>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</si>
  <si>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</si>
  <si>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</si>
  <si>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</si>
  <si>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</si>
  <si>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</si>
  <si>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</si>
  <si>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</si>
  <si>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</si>
  <si>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</si>
  <si>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</si>
  <si>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</si>
  <si>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</si>
  <si>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</si>
  <si>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</si>
  <si>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</si>
  <si>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</si>
  <si>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</si>
  <si>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</si>
  <si>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</si>
  <si>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</si>
  <si>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</si>
  <si>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</si>
  <si>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</si>
  <si>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</si>
  <si>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</si>
  <si>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</si>
  <si>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</si>
  <si>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</si>
  <si>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</si>
  <si>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</si>
  <si>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</si>
  <si>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</si>
  <si>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</si>
  <si>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</si>
  <si>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</si>
  <si>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</si>
  <si>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</si>
  <si>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</si>
  <si>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</si>
  <si>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</si>
  <si>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</si>
  <si>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</si>
  <si>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</si>
  <si>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</si>
  <si>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</si>
  <si>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</si>
  <si>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</si>
  <si>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</si>
  <si>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</si>
  <si>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</si>
  <si>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</si>
  <si>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</si>
  <si>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</si>
  <si>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</si>
  <si>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</si>
  <si>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</si>
  <si>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</si>
  <si>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</si>
  <si>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</si>
  <si>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</si>
  <si>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</si>
  <si>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</si>
  <si>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</si>
  <si>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</si>
  <si>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</si>
  <si>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</si>
  <si>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</si>
  <si>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</si>
  <si>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</si>
  <si>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</si>
  <si>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</si>
  <si>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</si>
  <si>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</si>
  <si>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</si>
  <si>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</si>
  <si>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</si>
  <si>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</si>
  <si>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</si>
  <si>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</si>
  <si>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</si>
  <si>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</si>
  <si>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</si>
  <si>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</si>
  <si>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</si>
  <si>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</si>
  <si>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</si>
  <si>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</si>
  <si>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</si>
  <si>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</si>
  <si>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</si>
  <si>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</si>
  <si>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</si>
  <si>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</si>
  <si>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</si>
  <si>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</si>
  <si>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</si>
  <si>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</si>
  <si>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</si>
  <si>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</si>
  <si>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</si>
  <si>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</si>
  <si>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</si>
  <si>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</si>
  <si>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</si>
  <si>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</si>
  <si>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</si>
  <si>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</si>
  <si>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</si>
  <si>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</si>
  <si>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</si>
  <si>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</si>
  <si>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</si>
  <si>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</si>
  <si>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</si>
  <si>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</si>
  <si>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</si>
  <si>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</si>
  <si>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</si>
  <si>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</si>
  <si>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</si>
  <si>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</si>
  <si>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</si>
  <si>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</si>
  <si>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</si>
  <si>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</si>
  <si>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</si>
  <si>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</si>
  <si>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</si>
  <si>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</si>
  <si>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</si>
  <si>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</si>
  <si>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</si>
  <si>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</si>
  <si>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</si>
  <si>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</si>
  <si>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</si>
  <si>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</si>
  <si>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</si>
  <si>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</si>
  <si>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</si>
  <si>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</si>
  <si>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</si>
  <si>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</si>
  <si>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</si>
  <si>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</si>
  <si>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</si>
  <si>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</si>
  <si>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</si>
  <si>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</si>
  <si>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</si>
  <si>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</si>
  <si>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</si>
  <si>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</si>
  <si>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</si>
  <si>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</si>
  <si>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</si>
  <si>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</si>
  <si>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</si>
  <si>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</si>
  <si>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</si>
  <si>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</si>
  <si>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</si>
  <si>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</si>
  <si>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</si>
  <si>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</si>
  <si>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</si>
  <si>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</si>
  <si>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</si>
  <si>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</si>
  <si>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</si>
  <si>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</si>
  <si>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</si>
  <si>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</si>
  <si>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</si>
  <si>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</si>
  <si>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</si>
  <si>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</si>
  <si>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</si>
  <si>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</si>
  <si>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</si>
  <si>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</si>
  <si>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</si>
  <si>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</si>
  <si>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</si>
  <si>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</si>
  <si>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</si>
  <si>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</si>
  <si>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</si>
  <si>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</si>
  <si>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</si>
  <si>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</si>
  <si>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</si>
  <si>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</si>
  <si>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</si>
  <si>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</si>
  <si>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</si>
  <si>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</si>
  <si>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</si>
  <si>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</si>
  <si>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</si>
  <si>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</si>
  <si>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</si>
  <si>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</si>
  <si>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</si>
  <si>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</si>
  <si>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</si>
  <si>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</si>
  <si>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</si>
  <si>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</si>
  <si>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</si>
  <si>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</si>
  <si>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</si>
  <si>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</si>
  <si>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</si>
  <si>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</si>
  <si>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</si>
  <si>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</si>
  <si>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</si>
  <si>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</si>
  <si>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</si>
  <si>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</si>
  <si>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</si>
  <si>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</si>
  <si>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</si>
  <si>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</si>
  <si>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</si>
  <si>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</si>
  <si>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</si>
  <si>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</si>
  <si>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</si>
  <si>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</si>
  <si>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</si>
  <si>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</si>
  <si>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</si>
  <si>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</si>
  <si>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</si>
  <si>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</si>
  <si>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</si>
  <si>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</si>
  <si>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</si>
  <si>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</si>
  <si>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</si>
  <si>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</si>
  <si>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</si>
  <si>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</si>
  <si>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</si>
  <si>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</si>
  <si>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</si>
  <si>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</si>
  <si>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</si>
  <si>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</si>
  <si>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</si>
  <si>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</si>
  <si>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</si>
  <si>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</si>
  <si>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</si>
  <si>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</si>
  <si>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</si>
  <si>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</si>
  <si>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</si>
  <si>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</si>
  <si>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</si>
  <si>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</si>
  <si>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</si>
  <si>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</si>
  <si>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</si>
  <si>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</si>
  <si>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</si>
  <si>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</si>
  <si>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</si>
  <si>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</si>
  <si>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</si>
  <si>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</si>
  <si>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</si>
  <si>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</si>
  <si>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</si>
  <si>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</si>
  <si>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</si>
  <si>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</si>
  <si>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</si>
  <si>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</si>
  <si>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</si>
  <si>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</si>
  <si>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</si>
  <si>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</si>
  <si>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</si>
  <si>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</si>
  <si>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</si>
  <si>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</si>
  <si>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</si>
  <si>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</si>
  <si>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</si>
  <si>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</si>
  <si>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</si>
  <si>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</si>
  <si>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</si>
  <si>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</si>
  <si>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</si>
  <si>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</si>
  <si>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</si>
  <si>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</si>
  <si>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</si>
  <si>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</si>
  <si>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</si>
  <si>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</si>
  <si>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</si>
  <si>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</si>
  <si>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</si>
  <si>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</si>
  <si>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</si>
  <si>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</si>
  <si>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</si>
  <si>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</si>
  <si>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</si>
  <si>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</si>
  <si>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</si>
  <si>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</si>
  <si>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</si>
  <si>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</si>
  <si>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</si>
  <si>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</si>
  <si>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</si>
  <si>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</si>
  <si>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</si>
  <si>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</si>
  <si>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</si>
  <si>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</si>
  <si>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</si>
  <si>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</si>
  <si>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</si>
  <si>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</si>
  <si>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</si>
  <si>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</si>
  <si>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</si>
  <si>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</si>
  <si>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</si>
  <si>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</si>
  <si>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</si>
  <si>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</si>
  <si>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</si>
  <si>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</si>
  <si>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</si>
  <si>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</si>
  <si>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</si>
  <si>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</si>
  <si>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</si>
  <si>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</si>
  <si>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</si>
  <si>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</si>
  <si>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</si>
  <si>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</si>
  <si>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</si>
  <si>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</si>
  <si>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</si>
  <si>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</si>
  <si>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</si>
  <si>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</si>
  <si>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</si>
  <si>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</si>
  <si>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</si>
  <si>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</si>
  <si>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</si>
  <si>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</si>
  <si>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</si>
  <si>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</si>
  <si>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</si>
  <si>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</si>
  <si>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</si>
  <si>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</si>
  <si>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</si>
  <si>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</si>
  <si>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</si>
  <si>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</si>
  <si>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</si>
  <si>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</si>
  <si>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</si>
  <si>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</si>
  <si>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</si>
  <si>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</si>
  <si>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</si>
  <si>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</si>
  <si>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</si>
  <si>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</si>
  <si>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</si>
  <si>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</si>
  <si>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</si>
  <si>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</si>
  <si>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</si>
  <si>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</si>
  <si>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</si>
  <si>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</si>
  <si>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</si>
  <si>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</si>
  <si>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</si>
  <si>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</si>
  <si>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</si>
  <si>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</si>
  <si>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</si>
  <si>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</si>
  <si>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</si>
  <si>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</si>
  <si>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</si>
  <si>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</si>
  <si>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</si>
  <si>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</si>
  <si>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</si>
  <si>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</si>
  <si>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</si>
  <si>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</si>
  <si>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</si>
  <si>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</si>
  <si>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</si>
  <si>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</si>
  <si>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</si>
  <si>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</si>
  <si>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</si>
  <si>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</si>
  <si>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</si>
  <si>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</si>
  <si>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</si>
  <si>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</si>
  <si>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</si>
  <si>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</si>
  <si>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</si>
  <si>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</si>
  <si>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</si>
  <si>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</si>
  <si>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</si>
  <si>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</si>
  <si>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</si>
  <si>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</si>
  <si>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</si>
  <si>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</si>
  <si>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</si>
  <si>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</si>
  <si>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</si>
  <si>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</si>
  <si>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</si>
  <si>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</si>
  <si>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</si>
  <si>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</si>
  <si>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</si>
  <si>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</si>
  <si>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</si>
  <si>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</si>
  <si>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</si>
  <si>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</si>
  <si>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</si>
  <si>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</si>
  <si>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</si>
  <si>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</si>
  <si>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</si>
  <si>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</si>
  <si>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</si>
  <si>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</si>
  <si>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</si>
  <si>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</si>
  <si>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</si>
  <si>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</si>
  <si>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</si>
  <si>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</si>
  <si>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</si>
  <si>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</si>
  <si>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</si>
  <si>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</si>
  <si>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</si>
  <si>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</si>
  <si>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</si>
  <si>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</si>
  <si>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</si>
  <si>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</si>
  <si>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</si>
  <si>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</si>
  <si>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</si>
  <si>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</si>
  <si>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</si>
  <si>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</si>
  <si>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</si>
  <si>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</si>
  <si>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</si>
  <si>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</si>
  <si>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</si>
  <si>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</si>
  <si>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</si>
  <si>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</si>
  <si>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</si>
  <si>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</si>
  <si>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</si>
  <si>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</si>
  <si>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</si>
  <si>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</si>
  <si>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</si>
  <si>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</si>
  <si>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</si>
  <si>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</si>
  <si>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</si>
  <si>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</si>
  <si>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</si>
  <si>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</si>
  <si>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</si>
  <si>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</si>
  <si>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</si>
  <si>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</si>
  <si>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</si>
  <si>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</si>
  <si>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</si>
  <si>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</si>
  <si>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</si>
  <si>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</si>
  <si>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</si>
  <si>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</si>
  <si>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</si>
  <si>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</si>
  <si>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</si>
  <si>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</si>
  <si>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</si>
  <si>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</si>
  <si>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</si>
  <si>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</si>
  <si>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</si>
  <si>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</si>
  <si>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</si>
  <si>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</si>
  <si>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</si>
  <si>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</si>
  <si>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</si>
  <si>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</si>
  <si>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</si>
  <si>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</si>
  <si>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</si>
  <si>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</si>
  <si>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</si>
  <si>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</si>
  <si>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</si>
  <si>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</si>
  <si>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</si>
  <si>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</si>
  <si>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</si>
  <si>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</si>
  <si>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</si>
  <si>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</si>
  <si>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</si>
  <si>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</si>
  <si>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</si>
  <si>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</si>
  <si>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</si>
  <si>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</si>
  <si>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</si>
  <si>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</si>
  <si>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</si>
  <si>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</si>
  <si>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</si>
  <si>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</si>
  <si>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</si>
  <si>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</si>
  <si>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</si>
  <si>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</si>
  <si>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</si>
  <si>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</si>
  <si>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</si>
  <si>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</si>
  <si>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</si>
  <si>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</si>
  <si>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</si>
  <si>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</si>
  <si>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</si>
  <si>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</si>
  <si>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</si>
  <si>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</si>
  <si>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</si>
  <si>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</si>
  <si>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</si>
  <si>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</si>
  <si>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</si>
  <si>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</si>
  <si>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</si>
  <si>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</si>
  <si>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</si>
  <si>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</si>
  <si>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</si>
  <si>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</si>
  <si>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</si>
  <si>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</si>
  <si>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</si>
  <si>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</si>
  <si>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</si>
  <si>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</si>
  <si>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</si>
  <si>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</si>
  <si>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</si>
  <si>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</si>
  <si>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</si>
  <si>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</si>
  <si>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</si>
  <si>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</si>
  <si>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</si>
  <si>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</si>
  <si>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</si>
  <si>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</si>
  <si>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</si>
  <si>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</si>
  <si>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</si>
  <si>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</si>
  <si>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</si>
  <si>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</si>
  <si>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</si>
  <si>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</si>
  <si>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</si>
  <si>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</si>
  <si>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</si>
  <si>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</si>
  <si>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</si>
  <si>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</si>
  <si>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</si>
  <si>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</si>
  <si>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</si>
  <si>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</si>
  <si>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</si>
  <si>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</si>
  <si>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</si>
  <si>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</si>
  <si>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</si>
  <si>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</si>
  <si>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</si>
  <si>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</si>
  <si>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</si>
  <si>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</si>
  <si>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</si>
  <si>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</si>
  <si>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</si>
  <si>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</si>
  <si>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</si>
  <si>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</si>
  <si>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</si>
  <si>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</si>
  <si>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</si>
  <si>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</si>
  <si>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</si>
  <si>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</si>
  <si>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</si>
  <si>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</si>
  <si>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</si>
  <si>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</si>
  <si>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</si>
  <si>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</si>
  <si>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</si>
  <si>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</si>
  <si>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</si>
  <si>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</si>
  <si>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</si>
  <si>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</si>
  <si>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</si>
  <si>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</si>
  <si>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</si>
  <si>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</si>
  <si>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</si>
  <si>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</si>
  <si>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</si>
  <si>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</si>
  <si>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</si>
  <si>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</si>
  <si>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</si>
  <si>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</si>
  <si>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</si>
  <si>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</si>
  <si>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</si>
  <si>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</si>
  <si>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</si>
  <si>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</si>
  <si>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</si>
  <si>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</si>
  <si>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</si>
  <si>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</si>
  <si>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</si>
  <si>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</si>
  <si>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</si>
  <si>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</si>
  <si>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</si>
  <si>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</si>
  <si>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</si>
  <si>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</si>
  <si>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</si>
  <si>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</si>
  <si>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</si>
  <si>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</si>
  <si>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</si>
  <si>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</si>
  <si>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</si>
  <si>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</si>
  <si>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</si>
  <si>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</si>
  <si>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</si>
  <si>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</si>
  <si>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</si>
  <si>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</si>
  <si>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</si>
  <si>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</si>
  <si>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</si>
  <si>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</si>
  <si>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</si>
  <si>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</si>
  <si>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</si>
  <si>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</si>
  <si>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</si>
  <si>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</si>
  <si>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</si>
  <si>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</si>
  <si>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</si>
  <si>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</si>
  <si>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</si>
  <si>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</si>
  <si>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</si>
  <si>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</si>
  <si>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</si>
  <si>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</si>
  <si>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</si>
  <si>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</si>
  <si>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</si>
  <si>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</si>
  <si>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</si>
  <si>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</si>
  <si>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</si>
  <si>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</si>
  <si>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</si>
  <si>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</si>
  <si>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</si>
  <si>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</si>
  <si>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</si>
  <si>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</si>
  <si>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</si>
  <si>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</si>
  <si>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</si>
  <si>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</si>
  <si>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</si>
  <si>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</si>
  <si>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</si>
  <si>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</si>
  <si>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</si>
  <si>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</si>
  <si>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</si>
  <si>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</si>
  <si>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</si>
  <si>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</si>
  <si>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</si>
  <si>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</si>
  <si>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</si>
  <si>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</si>
  <si>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</si>
  <si>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</si>
  <si>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</si>
  <si>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</si>
  <si>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</si>
  <si>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</si>
  <si>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</si>
  <si>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</si>
  <si>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</si>
  <si>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</si>
  <si>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</si>
  <si>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</si>
  <si>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</si>
  <si>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</si>
  <si>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</si>
  <si>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</si>
  <si>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</si>
  <si>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</si>
  <si>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</si>
  <si>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</si>
  <si>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</si>
  <si>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</si>
  <si>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</si>
  <si>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</si>
  <si>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</si>
  <si>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</si>
  <si>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</si>
  <si>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</si>
  <si>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</si>
  <si>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</si>
  <si>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</si>
  <si>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</si>
  <si>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</si>
  <si>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</si>
  <si>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</si>
  <si>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</si>
  <si>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</si>
  <si>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</si>
  <si>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</si>
  <si>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</si>
  <si>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</si>
  <si>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</si>
  <si>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</si>
  <si>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</si>
  <si>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</si>
  <si>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</si>
  <si>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</si>
  <si>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</si>
  <si>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</si>
  <si>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</si>
  <si>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</si>
  <si>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</si>
  <si>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</si>
  <si>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</si>
  <si>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</si>
  <si>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</si>
  <si>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</si>
  <si>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</si>
  <si>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</si>
  <si>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</si>
  <si>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</si>
  <si>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</si>
  <si>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</si>
  <si>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</si>
  <si>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</si>
  <si>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</si>
  <si>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</si>
  <si>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</si>
  <si>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</si>
  <si>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</si>
  <si>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</si>
  <si>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</si>
  <si>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</si>
  <si>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</si>
  <si>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</si>
  <si>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</si>
  <si>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</si>
  <si>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</si>
  <si>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</si>
  <si>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</si>
  <si>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</si>
  <si>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</si>
  <si>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</si>
  <si>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</si>
  <si>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</si>
  <si>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</si>
  <si>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</si>
  <si>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</si>
  <si>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</si>
  <si>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</si>
  <si>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</si>
  <si>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</si>
  <si>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</si>
  <si>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</si>
  <si>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</si>
  <si>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</si>
  <si>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</si>
  <si>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</si>
  <si>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</si>
  <si>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</si>
  <si>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</si>
  <si>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</si>
  <si>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</si>
  <si>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</si>
  <si>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</si>
  <si>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</si>
  <si>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</si>
  <si>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</si>
  <si>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</si>
  <si>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</si>
  <si>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</si>
  <si>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</si>
  <si>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</si>
  <si>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</si>
  <si>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</si>
  <si>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</si>
  <si>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</si>
  <si>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</si>
  <si>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</si>
  <si>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</si>
  <si>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</si>
  <si>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</si>
  <si>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</si>
  <si>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</si>
  <si>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</si>
  <si>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</si>
  <si>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</si>
  <si>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</si>
  <si>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</si>
  <si>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</si>
  <si>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</si>
  <si>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</si>
  <si>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</si>
  <si>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</si>
  <si>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</si>
  <si>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</si>
  <si>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</si>
  <si>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</si>
  <si>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</si>
  <si>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</si>
  <si>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</si>
  <si>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</si>
  <si>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</si>
  <si>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</si>
  <si>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</si>
  <si>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</si>
  <si>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</si>
  <si>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</si>
  <si>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</si>
  <si>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</si>
  <si>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</si>
  <si>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</si>
  <si>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</si>
  <si>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</si>
  <si>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</si>
  <si>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</si>
  <si>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</si>
  <si>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</si>
  <si>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</si>
  <si>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</si>
  <si>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</si>
  <si>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</si>
  <si>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</si>
  <si>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</si>
  <si>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</si>
  <si>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</si>
  <si>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</si>
  <si>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</si>
  <si>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</si>
  <si>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</si>
  <si>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</si>
  <si>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</si>
  <si>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</si>
  <si>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</si>
  <si>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</si>
  <si>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</si>
  <si>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</si>
  <si>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</si>
  <si>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</si>
  <si>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</si>
  <si>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</si>
  <si>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</si>
  <si>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</si>
  <si>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</si>
  <si>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</si>
  <si>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</si>
  <si>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</si>
  <si>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</si>
  <si>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</si>
  <si>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</si>
  <si>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</si>
  <si>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</si>
  <si>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</si>
  <si>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</si>
  <si>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</si>
  <si>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</si>
  <si>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</si>
  <si>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</si>
  <si>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</si>
  <si>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</si>
  <si>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</si>
  <si>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</si>
  <si>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</si>
  <si>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</si>
  <si>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</si>
  <si>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</si>
  <si>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</si>
  <si>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</si>
  <si>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</si>
  <si>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</si>
  <si>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</si>
  <si>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</si>
  <si>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</si>
  <si>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</si>
  <si>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</si>
  <si>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</si>
  <si>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</si>
  <si>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</si>
  <si>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</si>
  <si>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</si>
  <si>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</si>
  <si>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</si>
  <si>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</si>
  <si>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</si>
  <si>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</si>
  <si>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</si>
  <si>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</si>
  <si>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</si>
  <si>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</si>
  <si>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</si>
  <si>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</si>
  <si>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</si>
  <si>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</si>
  <si>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</si>
  <si>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</si>
  <si>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</si>
  <si>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</si>
  <si>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</si>
  <si>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</si>
  <si>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</si>
  <si>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</si>
  <si>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</si>
  <si>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</si>
  <si>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</si>
  <si>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</si>
  <si>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</si>
  <si>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</si>
  <si>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</si>
  <si>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</si>
  <si>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</si>
  <si>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</si>
  <si>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</si>
  <si>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</si>
  <si>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</si>
  <si>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</si>
  <si>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</si>
  <si>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</si>
  <si>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</si>
  <si>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</si>
  <si>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</si>
  <si>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</si>
  <si>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</si>
  <si>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</si>
  <si>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</si>
  <si>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</si>
  <si>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</si>
  <si>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</si>
  <si>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</si>
  <si>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</si>
  <si>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</si>
  <si>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</si>
  <si>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</si>
  <si>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</si>
  <si>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</si>
  <si>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</si>
  <si>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</si>
  <si>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</si>
  <si>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</si>
  <si>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</si>
  <si>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</si>
  <si>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</si>
  <si>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</si>
  <si>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</si>
  <si>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</si>
  <si>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</si>
  <si>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</si>
  <si>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</si>
  <si>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</si>
  <si>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</si>
  <si>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</si>
  <si>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</si>
  <si>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</si>
  <si>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</si>
  <si>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</si>
  <si>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</si>
  <si>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</si>
  <si>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</si>
  <si>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</si>
  <si>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</si>
  <si>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</si>
  <si>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</si>
  <si>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</si>
  <si>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</si>
  <si>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</si>
  <si>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</si>
  <si>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</si>
  <si>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</si>
  <si>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</si>
  <si>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</si>
  <si>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</si>
  <si>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</si>
  <si>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</si>
  <si>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</si>
  <si>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</si>
  <si>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</si>
  <si>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</si>
  <si>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</si>
  <si>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</si>
  <si>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</si>
  <si>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</si>
  <si>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</si>
  <si>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</si>
  <si>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</si>
  <si>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</si>
  <si>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</si>
  <si>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</si>
  <si>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</si>
  <si>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</si>
  <si>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</si>
  <si>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</si>
  <si>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</si>
  <si>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</si>
  <si>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</si>
  <si>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</si>
  <si>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</si>
  <si>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</si>
  <si>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</si>
  <si>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</si>
  <si>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</si>
  <si>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</si>
  <si>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</si>
  <si>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</si>
  <si>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</si>
  <si>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</si>
  <si>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</si>
  <si>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</si>
  <si>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</si>
  <si>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</si>
  <si>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</si>
  <si>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</si>
  <si>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</si>
  <si>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</si>
  <si>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</si>
  <si>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</si>
  <si>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</si>
  <si>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</si>
  <si>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</si>
  <si>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</si>
  <si>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</si>
  <si>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</si>
  <si>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</si>
  <si>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</si>
  <si>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</si>
  <si>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</si>
  <si>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</si>
  <si>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</si>
  <si>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</si>
  <si>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</si>
  <si>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</si>
  <si>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</si>
  <si>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</si>
  <si>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</si>
  <si>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</si>
  <si>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</si>
  <si>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</si>
  <si>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</si>
  <si>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</si>
  <si>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</si>
  <si>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</si>
  <si>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</si>
  <si>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</si>
  <si>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</si>
  <si>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</si>
  <si>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</si>
  <si>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</si>
  <si>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</si>
  <si>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</si>
  <si>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</si>
  <si>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</si>
  <si>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</si>
  <si>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</si>
  <si>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</si>
  <si>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</si>
  <si>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</si>
  <si>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</si>
  <si>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</si>
  <si>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</si>
  <si>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</si>
  <si>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</si>
  <si>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</si>
  <si>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</si>
  <si>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</si>
  <si>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</si>
  <si>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</si>
  <si>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</si>
  <si>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</si>
  <si>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</si>
  <si>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</si>
  <si>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</si>
  <si>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</si>
  <si>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</si>
  <si>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</si>
  <si>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</si>
  <si>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</si>
  <si>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</si>
  <si>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</si>
  <si>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</si>
  <si>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</si>
  <si>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</si>
  <si>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</si>
  <si>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</si>
  <si>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</si>
  <si>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</si>
  <si>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</si>
  <si>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</si>
  <si>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</si>
  <si>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</si>
  <si>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</si>
  <si>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</si>
  <si>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</si>
  <si>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</si>
  <si>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</si>
  <si>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</si>
  <si>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</si>
  <si>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</si>
  <si>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</si>
  <si>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</si>
  <si>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</si>
  <si>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</si>
  <si>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</si>
  <si>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</si>
  <si>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</si>
  <si>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</si>
  <si>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</si>
  <si>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</si>
  <si>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</si>
  <si>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</si>
  <si>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</si>
  <si>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</si>
  <si>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</si>
  <si>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</si>
  <si>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</si>
  <si>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</si>
  <si>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</si>
  <si>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</si>
  <si>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</si>
  <si>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</si>
  <si>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</si>
  <si>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</si>
  <si>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</si>
  <si>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</si>
  <si>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</si>
  <si>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</si>
  <si>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</si>
  <si>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</si>
  <si>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</si>
  <si>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</si>
  <si>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</si>
  <si>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</si>
  <si>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</si>
  <si>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</si>
  <si>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</si>
  <si>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</si>
  <si>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</si>
  <si>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</si>
  <si>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</si>
  <si>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</si>
  <si>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</si>
  <si>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</si>
  <si>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</si>
  <si>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</si>
  <si>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</si>
  <si>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</si>
  <si>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</si>
  <si>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</si>
  <si>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</si>
  <si>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</si>
  <si>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</si>
  <si>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</si>
  <si>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</si>
  <si>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</si>
  <si>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</si>
  <si>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</si>
  <si>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</si>
  <si>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</si>
  <si>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</si>
  <si>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</si>
  <si>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</si>
  <si>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</si>
  <si>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</si>
  <si>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</si>
  <si>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</si>
  <si>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</si>
  <si>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</si>
  <si>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</si>
  <si>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</si>
  <si>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</si>
  <si>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</si>
  <si>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</si>
  <si>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</si>
  <si>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</si>
  <si>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</si>
  <si>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</si>
  <si>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</si>
  <si>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</si>
  <si>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</si>
  <si>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</si>
  <si>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</si>
  <si>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</si>
  <si>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</si>
  <si>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</si>
  <si>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</si>
  <si>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</si>
  <si>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</si>
  <si>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</si>
  <si>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</si>
  <si>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</si>
  <si>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</si>
  <si>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</si>
  <si>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</si>
  <si>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</si>
  <si>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</si>
  <si>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</si>
  <si>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</si>
  <si>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</si>
  <si>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</si>
  <si>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</si>
  <si>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</si>
  <si>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</si>
  <si>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</si>
  <si>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</si>
  <si>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</si>
  <si>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</si>
  <si>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</si>
  <si>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</si>
  <si>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</si>
  <si>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</si>
  <si>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</si>
  <si>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</si>
  <si>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</si>
  <si>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</si>
  <si>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</si>
  <si>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</si>
  <si>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</si>
  <si>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</si>
  <si>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</si>
  <si>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</si>
  <si>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</si>
  <si>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</si>
  <si>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</si>
  <si>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</si>
  <si>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</si>
  <si>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</si>
  <si>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</si>
  <si>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</si>
  <si>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</si>
  <si>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</si>
  <si>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</si>
  <si>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</si>
  <si>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</si>
  <si>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</si>
  <si>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</si>
  <si>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</si>
  <si>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</si>
  <si>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</si>
  <si>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</si>
  <si>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</si>
  <si>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</si>
  <si>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</si>
  <si>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</si>
  <si>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</si>
  <si>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</si>
  <si>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</si>
  <si>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</si>
  <si>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</si>
  <si>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</si>
  <si>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</si>
  <si>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</si>
  <si>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</si>
  <si>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</si>
  <si>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</si>
  <si>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</si>
  <si>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</si>
  <si>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</si>
  <si>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</si>
  <si>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</si>
  <si>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</si>
  <si>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</si>
  <si>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</si>
  <si>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</si>
  <si>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</si>
  <si>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</si>
  <si>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</si>
  <si>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</si>
  <si>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</si>
  <si>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</si>
  <si>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</si>
  <si>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</si>
  <si>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</si>
  <si>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</si>
  <si>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</si>
  <si>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</si>
  <si>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</si>
  <si>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</si>
  <si>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</si>
  <si>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</si>
  <si>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</si>
  <si>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</si>
  <si>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</si>
  <si>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</si>
  <si>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</si>
  <si>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</si>
  <si>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</si>
  <si>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</si>
  <si>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</si>
  <si>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</si>
  <si>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</si>
  <si>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</si>
  <si>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</si>
  <si>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</si>
  <si>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</si>
  <si>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</si>
  <si>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</si>
  <si>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</si>
  <si>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</si>
  <si>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</si>
  <si>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</si>
  <si>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</si>
  <si>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</si>
  <si>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</si>
  <si>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</si>
  <si>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</si>
  <si>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</si>
  <si>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</si>
  <si>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</si>
  <si>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</si>
  <si>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</si>
  <si>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</si>
  <si>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</si>
  <si>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</si>
  <si>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</si>
  <si>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</si>
  <si>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</si>
  <si>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</si>
  <si>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</si>
  <si>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</si>
  <si>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</si>
  <si>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</si>
  <si>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</si>
  <si>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</si>
  <si>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</si>
  <si>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</si>
  <si>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</si>
  <si>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</si>
  <si>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</si>
  <si>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</si>
  <si>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</si>
  <si>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</si>
  <si>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</si>
  <si>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</si>
  <si>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</si>
  <si>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</si>
  <si>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</si>
  <si>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</si>
  <si>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</si>
  <si>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</si>
  <si>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</si>
  <si>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</si>
  <si>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</si>
  <si>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</si>
  <si>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</si>
  <si>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</si>
  <si>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</si>
  <si>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</si>
  <si>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</si>
  <si>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</si>
  <si>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</si>
  <si>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</si>
  <si>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</si>
  <si>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</si>
  <si>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</si>
  <si>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</si>
  <si>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</si>
  <si>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</si>
  <si>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</si>
  <si>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</si>
  <si>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</si>
  <si>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</si>
  <si>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</si>
  <si>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</si>
  <si>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</si>
  <si>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</si>
  <si>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</si>
  <si>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</si>
  <si>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</si>
  <si>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</si>
  <si>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</si>
  <si>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</si>
  <si>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</si>
  <si>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</si>
  <si>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</si>
  <si>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</si>
  <si>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</si>
  <si>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</si>
  <si>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</si>
  <si>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</si>
  <si>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</si>
  <si>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</si>
  <si>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</si>
  <si>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</si>
  <si>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</si>
  <si>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</si>
  <si>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</si>
  <si>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</si>
  <si>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</si>
  <si>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</si>
  <si>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</si>
  <si>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</si>
  <si>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</si>
  <si>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</si>
  <si>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</si>
  <si>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</si>
  <si>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</si>
  <si>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</si>
  <si>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</si>
  <si>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</si>
  <si>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</si>
  <si>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</si>
  <si>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</si>
  <si>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</si>
  <si>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</si>
  <si>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</si>
  <si>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</si>
  <si>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</si>
  <si>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</si>
  <si>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</si>
  <si>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</si>
  <si>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</si>
  <si>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</si>
  <si>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</si>
  <si>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</si>
  <si>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</si>
  <si>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</si>
  <si>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</si>
  <si>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</si>
  <si>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</si>
  <si>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</si>
  <si>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</si>
  <si>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</si>
  <si>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</si>
  <si>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</si>
  <si>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</si>
  <si>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</si>
  <si>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</si>
  <si>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</si>
  <si>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</si>
  <si>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</si>
  <si>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</si>
  <si>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</si>
  <si>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</si>
  <si>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</si>
  <si>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</si>
  <si>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</si>
  <si>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</si>
  <si>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</si>
  <si>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</si>
  <si>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</si>
  <si>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</si>
  <si>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</si>
  <si>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</si>
  <si>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</si>
  <si>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</si>
  <si>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</si>
  <si>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</si>
  <si>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</si>
  <si>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</si>
  <si>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</si>
  <si>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</si>
  <si>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</si>
  <si>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</si>
  <si>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</si>
  <si>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</si>
  <si>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</si>
  <si>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</si>
  <si>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</si>
  <si>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</si>
  <si>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</si>
  <si>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</si>
  <si>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</si>
  <si>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</si>
  <si>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</si>
  <si>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</si>
  <si>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</si>
  <si>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</si>
  <si>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</si>
  <si>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</si>
  <si>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</si>
  <si>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</si>
  <si>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</si>
  <si>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</si>
  <si>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</si>
  <si>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</si>
  <si>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</si>
  <si>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</si>
  <si>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</si>
  <si>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</si>
  <si>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</si>
  <si>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</si>
  <si>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</si>
  <si>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</si>
  <si>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</si>
  <si>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</si>
  <si>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</si>
  <si>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</si>
  <si>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</si>
  <si>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</si>
  <si>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</si>
  <si>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</si>
  <si>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</si>
  <si>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</si>
  <si>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</si>
  <si>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</si>
  <si>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</si>
  <si>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</si>
  <si>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</si>
  <si>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</si>
  <si>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</si>
  <si>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</si>
  <si>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</si>
  <si>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</si>
  <si>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</si>
  <si>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</si>
  <si>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</si>
  <si>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</si>
  <si>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</si>
  <si>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</si>
  <si>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</si>
  <si>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</si>
  <si>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</si>
  <si>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</si>
  <si>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</si>
  <si>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</si>
  <si>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</si>
  <si>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</si>
  <si>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</si>
  <si>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</si>
  <si>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</si>
  <si>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</si>
  <si>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</si>
  <si>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</si>
  <si>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</si>
  <si>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</si>
  <si>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</si>
  <si>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</si>
  <si>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</si>
  <si>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</si>
  <si>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</si>
  <si>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</si>
  <si>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</si>
  <si>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</si>
  <si>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</si>
  <si>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</si>
  <si>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</si>
  <si>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</si>
  <si>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</si>
  <si>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</si>
  <si>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</si>
  <si>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</si>
  <si>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</si>
  <si>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</si>
  <si>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</si>
  <si>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</si>
  <si>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</si>
  <si>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</si>
  <si>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</si>
  <si>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</si>
  <si>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</si>
  <si>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</si>
  <si>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</si>
  <si>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</si>
  <si>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</si>
  <si>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</si>
  <si>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</si>
  <si>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</si>
  <si>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</si>
  <si>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</si>
  <si>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</si>
  <si>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</si>
  <si>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</si>
  <si>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</si>
  <si>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</si>
  <si>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</si>
  <si>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</si>
  <si>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</si>
  <si>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</si>
  <si>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</si>
  <si>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</si>
  <si>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</si>
  <si>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</si>
  <si>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</si>
  <si>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</si>
  <si>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</si>
  <si>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</si>
  <si>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</si>
  <si>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</si>
  <si>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</si>
  <si>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</si>
  <si>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</si>
  <si>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</si>
  <si>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</si>
  <si>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</si>
  <si>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</si>
  <si>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</si>
  <si>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</si>
  <si>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</si>
  <si>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</si>
  <si>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</si>
  <si>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</si>
  <si>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</si>
  <si>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</si>
  <si>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</si>
  <si>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</si>
  <si>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</si>
  <si>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</si>
  <si>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</si>
  <si>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</si>
  <si>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</si>
  <si>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</si>
  <si>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</si>
  <si>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</si>
  <si>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</si>
  <si>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</si>
  <si>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</si>
  <si>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</si>
  <si>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</si>
  <si>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</si>
  <si>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</si>
  <si>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</si>
  <si>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</si>
  <si>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</si>
  <si>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</si>
  <si>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</si>
  <si>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</si>
  <si>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</si>
  <si>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</si>
  <si>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</si>
  <si>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</si>
  <si>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</si>
  <si>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</si>
  <si>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</si>
  <si>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</si>
  <si>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</si>
  <si>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</si>
  <si>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</si>
  <si>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</si>
  <si>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</si>
  <si>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</si>
  <si>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</si>
  <si>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</si>
  <si>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</si>
  <si>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</si>
  <si>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</si>
  <si>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</si>
  <si>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</si>
  <si>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</si>
  <si>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</si>
  <si>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</si>
  <si>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</si>
  <si>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</si>
  <si>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</si>
  <si>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</si>
  <si>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</si>
  <si>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</si>
  <si>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</si>
  <si>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</si>
  <si>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</si>
  <si>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</si>
  <si>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</si>
  <si>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</si>
  <si>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</si>
  <si>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</si>
  <si>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</si>
  <si>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</si>
  <si>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</si>
  <si>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</si>
  <si>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</si>
  <si>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</si>
  <si>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</si>
  <si>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</si>
  <si>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</si>
  <si>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</si>
  <si>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</si>
  <si>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</si>
  <si>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</si>
  <si>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</si>
  <si>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</si>
  <si>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</si>
  <si>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</si>
  <si>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</si>
  <si>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</si>
  <si>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</si>
  <si>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</si>
  <si>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</si>
  <si>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</si>
  <si>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</si>
  <si>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</si>
  <si>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</si>
  <si>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</si>
  <si>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</si>
  <si>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</si>
  <si>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</si>
  <si>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</si>
  <si>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</si>
  <si>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</si>
  <si>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</si>
  <si>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</si>
  <si>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</si>
  <si>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</si>
  <si>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</si>
  <si>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</si>
  <si>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</si>
  <si>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</si>
  <si>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</si>
  <si>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</si>
  <si>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</si>
  <si>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</si>
  <si>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</si>
  <si>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</si>
  <si>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</si>
  <si>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</si>
  <si>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</si>
  <si>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</si>
  <si>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</si>
  <si>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</si>
  <si>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</si>
  <si>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</si>
  <si>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</si>
  <si>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</si>
  <si>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</si>
  <si>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</si>
  <si>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</si>
  <si>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</si>
  <si>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</si>
  <si>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</si>
  <si>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</si>
  <si>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</si>
  <si>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</si>
  <si>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</si>
  <si>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</si>
  <si>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</si>
  <si>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</si>
  <si>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</si>
  <si>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</si>
  <si>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</si>
  <si>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</si>
  <si>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</si>
  <si>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</si>
  <si>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</si>
  <si>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</si>
  <si>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</si>
  <si>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</si>
  <si>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</si>
  <si>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</si>
  <si>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</si>
  <si>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</si>
  <si>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</si>
  <si>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</si>
  <si>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</si>
  <si>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</si>
  <si>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</si>
  <si>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</si>
  <si>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</si>
  <si>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</si>
  <si>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</si>
  <si>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</si>
  <si>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</si>
  <si>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</si>
  <si>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</si>
  <si>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</si>
  <si>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</si>
  <si>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</si>
  <si>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</si>
  <si>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</si>
  <si>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</si>
  <si>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</si>
  <si>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</si>
  <si>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</si>
  <si>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</si>
  <si>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</si>
  <si>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</si>
  <si>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</si>
  <si>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</si>
  <si>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</si>
  <si>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</si>
  <si>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</si>
  <si>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</si>
  <si>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</si>
  <si>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</si>
  <si>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</si>
  <si>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</si>
  <si>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</si>
  <si>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</si>
  <si>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</si>
  <si>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</si>
  <si>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</si>
  <si>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</si>
  <si>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</si>
  <si>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</si>
  <si>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</si>
  <si>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</si>
  <si>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</si>
  <si>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</si>
  <si>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</si>
  <si>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</si>
  <si>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</si>
  <si>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</si>
  <si>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</si>
  <si>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</si>
  <si>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</si>
  <si>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</si>
  <si>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</si>
  <si>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</si>
  <si>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</si>
  <si>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</si>
  <si>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</si>
  <si>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</si>
  <si>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</si>
  <si>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</si>
  <si>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</si>
  <si>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</si>
  <si>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</si>
  <si>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</si>
  <si>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</si>
  <si>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</si>
  <si>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</si>
  <si>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</si>
  <si>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</si>
  <si>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</si>
  <si>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</si>
  <si>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</si>
  <si>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</si>
  <si>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</si>
  <si>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</si>
  <si>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</si>
  <si>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</si>
  <si>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</si>
  <si>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</si>
  <si>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</si>
  <si>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</si>
  <si>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</si>
  <si>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</si>
  <si>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</si>
  <si>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</si>
  <si>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</si>
  <si>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</si>
  <si>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</si>
  <si>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</si>
  <si>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</si>
  <si>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</si>
  <si>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</si>
  <si>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</si>
  <si>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</si>
  <si>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</si>
  <si>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</si>
  <si>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</si>
  <si>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</si>
  <si>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</si>
  <si>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</si>
  <si>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</si>
  <si>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</si>
  <si>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</si>
  <si>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</si>
  <si>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</si>
  <si>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</si>
  <si>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</si>
  <si>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</si>
  <si>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</si>
  <si>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</si>
  <si>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</si>
  <si>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</si>
  <si>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</si>
  <si>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</si>
  <si>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</si>
  <si>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</si>
  <si>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</si>
  <si>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</si>
  <si>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</si>
  <si>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</si>
  <si>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</si>
  <si>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</si>
  <si>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</si>
  <si>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</si>
  <si>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</si>
  <si>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</si>
  <si>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</si>
  <si>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</si>
  <si>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</si>
  <si>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</si>
  <si>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</si>
  <si>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</si>
  <si>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</si>
  <si>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</si>
  <si>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</si>
  <si>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</si>
  <si>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</si>
  <si>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</si>
  <si>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</si>
  <si>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</si>
  <si>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</si>
  <si>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</si>
  <si>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</si>
  <si>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</si>
  <si>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</si>
  <si>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</si>
  <si>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</si>
  <si>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</si>
  <si>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</si>
  <si>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</si>
  <si>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</si>
  <si>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</si>
  <si>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</si>
  <si>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</si>
  <si>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</si>
  <si>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</si>
  <si>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</si>
  <si>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</si>
  <si>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</si>
  <si>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</si>
  <si>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</si>
  <si>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</si>
  <si>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</si>
  <si>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</si>
  <si>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</si>
  <si>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</si>
  <si>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</si>
  <si>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</si>
  <si>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</si>
  <si>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</si>
  <si>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</si>
  <si>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</si>
  <si>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</si>
  <si>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</si>
  <si>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</si>
  <si>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</si>
  <si>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</si>
  <si>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</si>
  <si>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</si>
  <si>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</si>
  <si>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</si>
  <si>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</si>
  <si>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</si>
  <si>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</si>
  <si>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</si>
  <si>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</si>
  <si>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</si>
  <si>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</si>
  <si>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</si>
  <si>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</si>
  <si>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</si>
  <si>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</si>
  <si>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</si>
  <si>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</si>
  <si>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</si>
  <si>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</si>
  <si>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</si>
  <si>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</si>
  <si>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</si>
  <si>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</si>
  <si>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</si>
  <si>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</si>
  <si>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</si>
  <si>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</si>
  <si>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</si>
  <si>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</si>
  <si>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</si>
  <si>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</si>
  <si>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</si>
  <si>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</si>
  <si>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</si>
  <si>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</si>
  <si>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</si>
  <si>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</si>
  <si>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</si>
  <si>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</si>
  <si>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</si>
  <si>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</si>
  <si>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</si>
  <si>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</si>
  <si>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</si>
  <si>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</si>
  <si>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</si>
  <si>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</si>
  <si>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</si>
  <si>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</si>
  <si>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</si>
  <si>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</si>
  <si>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</si>
  <si>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</si>
  <si>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</si>
  <si>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</si>
  <si>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</si>
  <si>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</si>
  <si>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</si>
  <si>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</si>
  <si>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</si>
  <si>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</si>
  <si>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</si>
  <si>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</si>
  <si>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</si>
  <si>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</si>
  <si>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</si>
  <si>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</si>
  <si>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</si>
  <si>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</si>
  <si>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</si>
  <si>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</si>
  <si>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</si>
  <si>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</si>
  <si>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</si>
  <si>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</si>
  <si>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</si>
  <si>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</si>
  <si>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</si>
  <si>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</si>
  <si>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</si>
  <si>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</si>
  <si>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</si>
  <si>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</si>
  <si>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</si>
  <si>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</si>
  <si>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</si>
  <si>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</si>
  <si>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</si>
  <si>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</si>
  <si>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</si>
  <si>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</si>
  <si>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</si>
  <si>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</si>
  <si>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</si>
  <si>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</si>
  <si>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</si>
  <si>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</si>
  <si>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</si>
  <si>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</si>
  <si>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</si>
  <si>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</si>
  <si>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</si>
  <si>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</si>
  <si>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</si>
  <si>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</si>
  <si>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</si>
  <si>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</si>
  <si>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</si>
  <si>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</si>
  <si>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</si>
  <si>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</si>
  <si>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</si>
  <si>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</si>
  <si>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</si>
  <si>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</si>
  <si>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</si>
  <si>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</si>
  <si>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</si>
  <si>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</si>
  <si>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</si>
  <si>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</si>
  <si>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</si>
  <si>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</si>
  <si>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</si>
  <si>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</si>
  <si>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</si>
  <si>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</si>
  <si>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</si>
  <si>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</si>
  <si>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</si>
  <si>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</si>
  <si>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</si>
  <si>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</si>
  <si>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</si>
  <si>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</si>
  <si>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</si>
  <si>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</si>
  <si>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</si>
  <si>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</si>
  <si>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</si>
  <si>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</si>
  <si>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</si>
  <si>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</si>
  <si>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</si>
  <si>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</si>
  <si>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</si>
  <si>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</si>
  <si>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</si>
  <si>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</si>
  <si>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</si>
  <si>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</si>
  <si>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</si>
  <si>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</si>
  <si>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</si>
  <si>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</si>
  <si>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</si>
  <si>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</si>
  <si>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</si>
  <si>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</si>
  <si>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</si>
  <si>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</si>
  <si>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</si>
  <si>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</si>
  <si>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</si>
  <si>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</si>
  <si>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</si>
  <si>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</si>
  <si>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</si>
  <si>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</si>
  <si>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</si>
  <si>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</si>
  <si>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</si>
  <si>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</si>
  <si>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</si>
  <si>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</si>
  <si>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</si>
  <si>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</si>
  <si>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</si>
  <si>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</si>
  <si>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</si>
  <si>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</si>
  <si>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</si>
  <si>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</si>
  <si>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</si>
  <si>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</si>
  <si>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</si>
  <si>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</si>
  <si>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</si>
  <si>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</si>
  <si>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</si>
  <si>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</si>
  <si>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</si>
  <si>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</si>
  <si>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</si>
  <si>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</si>
  <si>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</si>
  <si>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</si>
  <si>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</si>
  <si>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</si>
  <si>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</si>
  <si>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</si>
  <si>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</si>
  <si>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</si>
  <si>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</si>
  <si>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</si>
  <si>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</si>
  <si>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</si>
  <si>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</si>
  <si>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</si>
  <si>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</si>
  <si>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</si>
  <si>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</si>
  <si>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</si>
  <si>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</si>
  <si>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</si>
  <si>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</si>
  <si>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</si>
  <si>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</si>
  <si>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</si>
  <si>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</si>
  <si>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</si>
  <si>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</si>
  <si>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</si>
  <si>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</si>
  <si>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</si>
  <si>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</si>
  <si>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</si>
  <si>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</si>
  <si>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</si>
  <si>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</si>
  <si>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</si>
  <si>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</si>
  <si>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</si>
  <si>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</si>
  <si>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</si>
  <si>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</si>
  <si>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</si>
  <si>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</si>
  <si>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</si>
  <si>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</si>
  <si>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</si>
  <si>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</si>
  <si>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</si>
  <si>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</si>
  <si>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</si>
  <si>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</si>
  <si>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</si>
  <si>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</si>
  <si>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</si>
  <si>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</si>
  <si>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</si>
  <si>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</si>
  <si>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</si>
  <si>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</si>
  <si>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</si>
  <si>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</si>
  <si>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</si>
  <si>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</si>
  <si>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</si>
  <si>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</si>
  <si>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</si>
  <si>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</si>
  <si>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</si>
  <si>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</si>
  <si>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</si>
  <si>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</si>
  <si>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</si>
  <si>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</si>
  <si>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</si>
  <si>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</si>
  <si>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</si>
  <si>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</si>
  <si>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</si>
  <si>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</si>
  <si>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</si>
  <si>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</si>
  <si>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</si>
  <si>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</si>
  <si>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</si>
  <si>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</si>
  <si>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</si>
  <si>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</si>
  <si>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</si>
  <si>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</si>
  <si>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</si>
  <si>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</si>
  <si>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</si>
  <si>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</si>
  <si>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</si>
  <si>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</si>
  <si>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</si>
  <si>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</si>
  <si>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</si>
  <si>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</si>
  <si>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</si>
  <si>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</si>
  <si>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</si>
  <si>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</si>
  <si>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</si>
  <si>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</si>
  <si>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</si>
  <si>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</si>
  <si>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</si>
  <si>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</si>
  <si>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</si>
  <si>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</si>
  <si>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</si>
  <si>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</si>
  <si>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</si>
  <si>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</si>
  <si>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</si>
  <si>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</si>
  <si>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</si>
  <si>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</si>
  <si>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</si>
  <si>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</si>
  <si>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</si>
  <si>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</si>
  <si>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</si>
  <si>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</si>
  <si>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</si>
  <si>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</si>
  <si>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</si>
  <si>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</si>
  <si>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</si>
  <si>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</si>
  <si>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</si>
  <si>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</si>
  <si>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</si>
  <si>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</si>
  <si>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</si>
  <si>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</si>
  <si>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</si>
  <si>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</si>
  <si>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</si>
  <si>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</si>
  <si>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</si>
  <si>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</si>
  <si>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</si>
  <si>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</si>
  <si>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</si>
  <si>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</si>
  <si>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</si>
  <si>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</si>
  <si>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</si>
  <si>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</si>
  <si>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</si>
  <si>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</si>
  <si>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</si>
  <si>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</si>
  <si>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</si>
  <si>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</si>
  <si>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</si>
  <si>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</si>
  <si>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</si>
  <si>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</si>
  <si>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</si>
  <si>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</si>
  <si>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</si>
  <si>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</si>
  <si>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</si>
  <si>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</si>
  <si>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</si>
  <si>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</si>
  <si>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</si>
  <si>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</si>
  <si>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</si>
  <si>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</si>
  <si>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</si>
  <si>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</si>
  <si>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</si>
  <si>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</si>
  <si>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</si>
  <si>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</si>
  <si>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</si>
  <si>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</si>
  <si>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</si>
  <si>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</si>
  <si>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</si>
  <si>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</si>
  <si>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</si>
  <si>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</si>
  <si>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</si>
  <si>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</si>
  <si>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</si>
  <si>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</si>
  <si>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</si>
  <si>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</si>
  <si>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</si>
  <si>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</si>
  <si>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</si>
  <si>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</si>
  <si>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</si>
  <si>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</si>
  <si>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</si>
  <si>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</si>
  <si>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</si>
  <si>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</si>
  <si>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</si>
  <si>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</si>
  <si>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</si>
  <si>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</si>
  <si>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</si>
  <si>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</si>
  <si>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</si>
  <si>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</si>
  <si>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</si>
  <si>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</si>
  <si>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</si>
  <si>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</si>
  <si>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</si>
  <si>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</si>
  <si>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</si>
  <si>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</si>
  <si>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</si>
  <si>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</si>
  <si>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</si>
  <si>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</si>
  <si>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</si>
  <si>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</si>
  <si>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</si>
  <si>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</si>
  <si>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</si>
  <si>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</si>
  <si>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</si>
  <si>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</si>
  <si>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</si>
  <si>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</si>
  <si>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</si>
  <si>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</si>
  <si>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</si>
  <si>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</si>
  <si>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</si>
  <si>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</si>
  <si>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</si>
  <si>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</si>
  <si>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</si>
  <si>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</si>
  <si>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</si>
  <si>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</si>
  <si>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</si>
  <si>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</si>
  <si>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</si>
  <si>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</si>
  <si>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</si>
  <si>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</si>
  <si>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</si>
  <si>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</si>
  <si>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</si>
  <si>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</si>
  <si>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</si>
  <si>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</si>
  <si>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</si>
  <si>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</si>
  <si>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</si>
  <si>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</si>
  <si>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</si>
  <si>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</si>
  <si>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</si>
  <si>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</si>
  <si>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</si>
  <si>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</si>
  <si>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</si>
  <si>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</si>
  <si>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</si>
  <si>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</si>
  <si>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</si>
  <si>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</si>
  <si>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</si>
  <si>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</si>
  <si>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</si>
  <si>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</si>
  <si>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</si>
  <si>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</si>
  <si>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</si>
  <si>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</si>
  <si>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</si>
  <si>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</si>
  <si>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</si>
  <si>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</si>
  <si>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</si>
  <si>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</si>
  <si>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</si>
  <si>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</si>
  <si>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</si>
  <si>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</si>
  <si>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</si>
  <si>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</si>
  <si>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</si>
  <si>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</si>
  <si>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</si>
  <si>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</si>
  <si>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</si>
  <si>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</si>
  <si>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</si>
  <si>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</si>
  <si>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</si>
  <si>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</si>
  <si>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</si>
  <si>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</si>
  <si>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</si>
  <si>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</si>
  <si>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</si>
  <si>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</si>
  <si>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</si>
  <si>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</si>
  <si>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</si>
  <si>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</si>
  <si>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</si>
  <si>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</si>
  <si>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</si>
  <si>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</si>
  <si>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</si>
  <si>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</si>
  <si>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</si>
  <si>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</si>
  <si>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</si>
  <si>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</si>
  <si>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</si>
  <si>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</si>
  <si>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</si>
  <si>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</si>
  <si>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</si>
  <si>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</si>
  <si>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</si>
  <si>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</si>
  <si>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</si>
  <si>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</si>
  <si>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</si>
  <si>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</si>
  <si>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</si>
  <si>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</si>
  <si>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</si>
  <si>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</si>
  <si>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</si>
  <si>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</si>
  <si>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</si>
  <si>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</si>
  <si>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</si>
  <si>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</si>
  <si>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</si>
  <si>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</si>
  <si>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</si>
  <si>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</si>
  <si>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</si>
  <si>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</si>
  <si>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</si>
  <si>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</si>
  <si>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</si>
  <si>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</si>
  <si>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</si>
  <si>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</si>
  <si>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</si>
  <si>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</si>
  <si>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</si>
  <si>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</si>
  <si>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</si>
  <si>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</si>
  <si>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</si>
  <si>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</si>
  <si>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</si>
  <si>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</si>
  <si>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</si>
  <si>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</si>
  <si>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</si>
  <si>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</si>
  <si>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</si>
  <si>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</si>
  <si>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</si>
  <si>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</si>
  <si>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</si>
  <si>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</si>
  <si>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</si>
  <si>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</si>
  <si>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</si>
  <si>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</si>
  <si>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</si>
  <si>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</si>
  <si>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</si>
  <si>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</si>
  <si>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</si>
  <si>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</si>
  <si>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</si>
  <si>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</si>
  <si>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</si>
  <si>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</si>
  <si>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</si>
  <si>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</si>
  <si>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</si>
  <si>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</si>
  <si>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</si>
  <si>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</si>
  <si>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</si>
  <si>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</si>
  <si>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</si>
  <si>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</si>
  <si>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</si>
  <si>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</si>
  <si>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</si>
  <si>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</si>
  <si>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</si>
  <si>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</si>
  <si>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</si>
  <si>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</si>
  <si>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</si>
  <si>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</si>
  <si>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</si>
  <si>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</si>
  <si>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</si>
  <si>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</si>
  <si>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</si>
  <si>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</si>
  <si>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</si>
  <si>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</si>
  <si>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</si>
  <si>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</si>
  <si>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</si>
  <si>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</si>
  <si>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</si>
  <si>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</si>
  <si>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</si>
  <si>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</si>
  <si>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</si>
  <si>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</si>
  <si>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</si>
  <si>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</si>
  <si>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</si>
  <si>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</si>
  <si>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</si>
  <si>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</si>
  <si>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</si>
  <si>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</si>
  <si>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</si>
  <si>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</si>
  <si>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</si>
  <si>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</si>
  <si>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</si>
  <si>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</si>
  <si>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</si>
  <si>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</si>
  <si>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</si>
  <si>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</si>
  <si>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</si>
  <si>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</si>
  <si>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</si>
  <si>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</si>
  <si>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</si>
  <si>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</si>
  <si>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</si>
  <si>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</si>
  <si>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</si>
  <si>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</si>
  <si>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</si>
  <si>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</si>
  <si>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</si>
  <si>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</si>
  <si>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</si>
  <si>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</si>
  <si>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</si>
  <si>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</si>
  <si>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</si>
  <si>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</si>
  <si>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</si>
  <si>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</si>
  <si>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</si>
  <si>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</si>
  <si>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</si>
  <si>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</si>
  <si>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</si>
  <si>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</si>
  <si>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</si>
  <si>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</si>
  <si>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</si>
  <si>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</si>
  <si>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</si>
  <si>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</si>
  <si>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</si>
  <si>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</si>
  <si>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</si>
  <si>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</si>
  <si>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</si>
  <si>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</si>
  <si>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</si>
  <si>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</si>
  <si>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</si>
  <si>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</si>
  <si>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</si>
  <si>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</si>
  <si>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</si>
  <si>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</si>
  <si>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</si>
  <si>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</si>
  <si>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</si>
  <si>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</si>
  <si>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</si>
  <si>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</si>
  <si>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</si>
  <si>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</si>
  <si>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</si>
  <si>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</si>
  <si>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</si>
  <si>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</si>
  <si>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</si>
  <si>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</si>
  <si>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</si>
  <si>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</si>
  <si>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</si>
  <si>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</si>
  <si>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</si>
  <si>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</si>
  <si>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</si>
  <si>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</si>
  <si>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</si>
  <si>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</si>
  <si>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</si>
  <si>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</si>
  <si>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</si>
  <si>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</si>
  <si>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</si>
  <si>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</si>
  <si>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</si>
  <si>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</si>
  <si>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</si>
  <si>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</si>
  <si>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</si>
  <si>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</si>
  <si>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</si>
  <si>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</si>
  <si>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</si>
  <si>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</si>
  <si>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</si>
  <si>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</si>
  <si>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</si>
  <si>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</si>
  <si>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</si>
  <si>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</si>
  <si>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</si>
  <si>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</si>
  <si>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</si>
  <si>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</si>
  <si>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</si>
  <si>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</si>
  <si>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</si>
  <si>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</si>
  <si>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</si>
  <si>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</si>
  <si>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</si>
  <si>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</si>
  <si>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</si>
  <si>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</si>
  <si>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</si>
  <si>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</si>
  <si>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</si>
  <si>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</si>
  <si>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</si>
  <si>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</si>
  <si>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</si>
  <si>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</si>
  <si>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</si>
  <si>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</si>
  <si>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</si>
  <si>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</si>
  <si>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</si>
  <si>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</si>
  <si>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</si>
  <si>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</si>
  <si>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</si>
  <si>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</si>
  <si>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</si>
  <si>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</si>
  <si>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</si>
  <si>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</si>
  <si>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</si>
  <si>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</si>
  <si>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</si>
  <si>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</si>
  <si>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</si>
  <si>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</si>
  <si>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</si>
  <si>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</si>
  <si>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</si>
  <si>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</si>
  <si>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</si>
  <si>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</si>
  <si>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</si>
  <si>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</si>
  <si>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</si>
  <si>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</si>
  <si>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</si>
  <si>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</si>
  <si>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</si>
  <si>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</si>
  <si>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</si>
  <si>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</si>
  <si>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</si>
  <si>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</si>
  <si>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</si>
  <si>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</si>
  <si>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</si>
  <si>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</si>
  <si>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</si>
  <si>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</si>
  <si>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</si>
  <si>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</si>
  <si>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</si>
  <si>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</si>
  <si>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</si>
  <si>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</si>
  <si>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</si>
  <si>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</si>
  <si>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</si>
  <si>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</si>
  <si>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</si>
  <si>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</si>
  <si>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</si>
  <si>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</si>
  <si>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</si>
  <si>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</si>
  <si>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</si>
  <si>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</si>
  <si>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</si>
  <si>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</si>
  <si>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</si>
  <si>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</si>
  <si>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</si>
  <si>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</si>
  <si>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</si>
  <si>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</si>
  <si>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</si>
  <si>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</si>
  <si>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</si>
  <si>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</si>
  <si>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</si>
  <si>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</si>
  <si>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</si>
  <si>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</si>
  <si>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</si>
  <si>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</si>
  <si>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</si>
  <si>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</si>
  <si>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</si>
  <si>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</si>
  <si>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</si>
  <si>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</si>
  <si>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</si>
  <si>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</si>
  <si>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</si>
  <si>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</si>
  <si>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</si>
  <si>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</si>
  <si>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</si>
  <si>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</si>
  <si>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</si>
  <si>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</si>
  <si>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</si>
  <si>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</si>
  <si>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</si>
  <si>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</si>
  <si>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</si>
  <si>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</si>
  <si>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</si>
  <si>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</si>
  <si>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</si>
  <si>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</si>
  <si>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</si>
  <si>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</si>
  <si>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</si>
  <si>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</si>
  <si>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</si>
  <si>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</si>
  <si>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</si>
  <si>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</si>
  <si>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</si>
  <si>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</si>
  <si>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</si>
  <si>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</si>
  <si>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</si>
  <si>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</si>
  <si>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</si>
  <si>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</si>
  <si>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</si>
  <si>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</si>
  <si>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</si>
  <si>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</si>
  <si>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</si>
  <si>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</si>
  <si>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</si>
  <si>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</si>
  <si>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</si>
  <si>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</si>
  <si>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</si>
  <si>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</si>
  <si>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</si>
  <si>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</si>
  <si>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</si>
  <si>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</si>
  <si>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</si>
  <si>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</si>
  <si>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</si>
  <si>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</si>
  <si>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</si>
  <si>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</si>
  <si>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</si>
  <si>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</si>
  <si>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</si>
  <si>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</si>
  <si>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</si>
  <si>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</si>
  <si>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</si>
  <si>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</si>
  <si>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</si>
  <si>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</si>
  <si>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</si>
  <si>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</si>
  <si>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</si>
  <si>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</si>
  <si>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</si>
  <si>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</si>
  <si>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</si>
  <si>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</si>
  <si>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</si>
  <si>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</si>
  <si>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</si>
  <si>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</si>
  <si>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</si>
  <si>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</si>
  <si>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</si>
  <si>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</si>
  <si>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</si>
  <si>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</si>
  <si>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</si>
  <si>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</si>
  <si>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</si>
  <si>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</si>
  <si>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</si>
  <si>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</si>
  <si>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</si>
  <si>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</si>
  <si>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</si>
  <si>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</si>
  <si>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</si>
  <si>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</si>
  <si>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</si>
  <si>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</si>
  <si>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</si>
  <si>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</si>
  <si>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</si>
  <si>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</si>
  <si>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</si>
  <si>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</si>
  <si>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</si>
  <si>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</si>
  <si>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</si>
  <si>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</si>
  <si>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</si>
  <si>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</si>
  <si>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</si>
  <si>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</si>
  <si>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</si>
  <si>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</si>
  <si>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</si>
  <si>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</si>
  <si>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</si>
  <si>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</si>
  <si>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</si>
  <si>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</si>
  <si>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</si>
  <si>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</si>
  <si>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</si>
  <si>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</si>
  <si>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</si>
  <si>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</si>
  <si>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</si>
  <si>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</si>
  <si>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</si>
  <si>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</si>
  <si>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</si>
  <si>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</si>
  <si>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</si>
  <si>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</si>
  <si>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</si>
  <si>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</si>
  <si>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</si>
  <si>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</si>
  <si>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</si>
  <si>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</si>
  <si>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</si>
  <si>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</si>
  <si>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</si>
  <si>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</si>
  <si>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</si>
  <si>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</si>
  <si>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</si>
  <si>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</si>
  <si>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</si>
  <si>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</si>
  <si>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</si>
  <si>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</si>
  <si>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</si>
  <si>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</si>
  <si>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</si>
  <si>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</si>
  <si>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</si>
  <si>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</si>
  <si>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</si>
  <si>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</si>
  <si>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</si>
  <si>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</si>
  <si>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</si>
  <si>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</si>
  <si>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</si>
  <si>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</si>
  <si>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</si>
  <si>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</si>
  <si>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</si>
  <si>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</si>
  <si>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</si>
  <si>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</si>
  <si>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</si>
  <si>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</si>
  <si>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</si>
  <si>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</si>
  <si>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</si>
  <si>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</si>
  <si>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</si>
  <si>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</si>
  <si>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</si>
  <si>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</si>
  <si>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</si>
  <si>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</si>
  <si>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</si>
  <si>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</si>
  <si>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</si>
  <si>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</si>
  <si>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</si>
  <si>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</si>
  <si>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</si>
  <si>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</si>
  <si>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</si>
  <si>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</si>
  <si>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</si>
  <si>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</si>
  <si>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</si>
  <si>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</si>
  <si>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</si>
  <si>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</si>
  <si>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</si>
  <si>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</si>
  <si>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</si>
  <si>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</si>
  <si>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</si>
  <si>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</si>
  <si>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</si>
  <si>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</si>
  <si>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</si>
  <si>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</si>
  <si>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</si>
  <si>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</si>
  <si>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</si>
  <si>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</si>
  <si>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</si>
  <si>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</si>
  <si>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</si>
  <si>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</si>
  <si>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</si>
  <si>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</si>
  <si>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</si>
  <si>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</si>
  <si>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</si>
  <si>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</si>
  <si>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</si>
  <si>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</si>
  <si>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</si>
  <si>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</si>
  <si>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</si>
  <si>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</si>
  <si>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</si>
  <si>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</si>
  <si>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</si>
  <si>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</si>
  <si>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</si>
  <si>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</si>
  <si>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</si>
  <si>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</si>
  <si>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</si>
  <si>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</si>
  <si>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</si>
  <si>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</si>
  <si>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</si>
  <si>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</si>
  <si>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</si>
  <si>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</si>
  <si>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</si>
  <si>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</si>
  <si>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</si>
  <si>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</si>
  <si>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</si>
  <si>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</si>
  <si>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</si>
  <si>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</si>
  <si>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</si>
  <si>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</si>
  <si>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</si>
  <si>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</si>
  <si>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</si>
  <si>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</si>
  <si>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</si>
  <si>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</si>
  <si>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</si>
  <si>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</si>
  <si>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</si>
  <si>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</si>
  <si>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</si>
  <si>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</si>
  <si>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</si>
  <si>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</si>
  <si>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</si>
  <si>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</si>
  <si>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</si>
  <si>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</si>
  <si>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</si>
  <si>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</si>
  <si>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</si>
  <si>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</si>
  <si>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</si>
  <si>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</si>
  <si>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</si>
  <si>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</si>
  <si>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</si>
  <si>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</si>
  <si>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</si>
  <si>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</si>
  <si>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</si>
  <si>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</si>
  <si>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</si>
  <si>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</si>
  <si>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</si>
  <si>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</si>
  <si>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</si>
  <si>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</si>
  <si>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</si>
  <si>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</si>
  <si>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</si>
  <si>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</si>
  <si>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</si>
  <si>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</si>
  <si>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</si>
  <si>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</si>
  <si>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</si>
  <si>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</si>
  <si>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</si>
  <si>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</si>
  <si>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</si>
  <si>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</si>
  <si>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</si>
  <si>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</si>
  <si>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</si>
  <si>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</si>
  <si>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</si>
  <si>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</si>
  <si>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</si>
  <si>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</si>
  <si>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</si>
  <si>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</si>
  <si>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</si>
  <si>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</si>
  <si>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</si>
  <si>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</si>
  <si>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</si>
  <si>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</si>
  <si>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</si>
  <si>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</si>
  <si>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</si>
  <si>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</si>
  <si>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</si>
  <si>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</si>
  <si>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</si>
  <si>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</si>
  <si>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</si>
  <si>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</si>
  <si>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</si>
  <si>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</si>
  <si>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</si>
  <si>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</si>
  <si>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</si>
  <si>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</si>
  <si>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</si>
  <si>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</si>
  <si>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</si>
  <si>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</si>
  <si>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</si>
  <si>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</si>
  <si>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</si>
  <si>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</si>
  <si>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</si>
  <si>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</si>
  <si>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</si>
  <si>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</si>
  <si>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</si>
  <si>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</si>
  <si>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</si>
  <si>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</si>
  <si>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</si>
  <si>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</si>
  <si>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</si>
  <si>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</si>
  <si>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</si>
  <si>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</si>
  <si>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</si>
  <si>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</si>
  <si>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</si>
  <si>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</si>
  <si>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</si>
  <si>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</si>
  <si>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</si>
  <si>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</si>
  <si>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</si>
  <si>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</si>
  <si>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</si>
  <si>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</si>
  <si>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</si>
  <si>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</si>
  <si>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</si>
  <si>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</si>
  <si>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</si>
  <si>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</si>
  <si>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</si>
  <si>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</si>
  <si>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</si>
  <si>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</si>
  <si>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</si>
  <si>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</si>
  <si>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</si>
  <si>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</si>
  <si>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</si>
  <si>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</si>
  <si>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</si>
  <si>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</si>
  <si>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</si>
  <si>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</si>
  <si>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</si>
  <si>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</si>
  <si>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</si>
  <si>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</si>
  <si>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</si>
  <si>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</si>
  <si>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</si>
  <si>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</si>
  <si>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</si>
  <si>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</si>
  <si>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</si>
  <si>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</si>
  <si>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</si>
  <si>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</si>
  <si>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</si>
  <si>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</si>
  <si>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</si>
  <si>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</si>
  <si>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</si>
  <si>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</si>
  <si>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</si>
  <si>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</si>
  <si>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</si>
  <si>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</si>
  <si>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</si>
  <si>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</si>
  <si>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</si>
  <si>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</si>
  <si>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</si>
  <si>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</si>
  <si>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</si>
  <si>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</si>
  <si>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</si>
  <si>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</si>
  <si>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</si>
  <si>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</si>
  <si>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</si>
  <si>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</si>
  <si>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</si>
  <si>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</si>
  <si>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</si>
  <si>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</si>
  <si>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</si>
  <si>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</si>
  <si>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</si>
  <si>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</si>
  <si>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</si>
  <si>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</si>
  <si>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</si>
  <si>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</si>
  <si>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</si>
  <si>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</si>
  <si>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</si>
  <si>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</si>
  <si>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</si>
  <si>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</si>
  <si>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</si>
  <si>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</si>
  <si>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</si>
  <si>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</si>
  <si>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</si>
  <si>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</si>
  <si>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</si>
  <si>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</si>
  <si>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</si>
  <si>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</si>
  <si>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</si>
  <si>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</si>
  <si>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</si>
  <si>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</si>
  <si>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</si>
  <si>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</si>
  <si>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</si>
  <si>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</si>
  <si>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</si>
  <si>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</si>
  <si>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</si>
  <si>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</si>
  <si>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</si>
  <si>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</si>
  <si>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</si>
  <si>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</si>
  <si>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</si>
  <si>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</si>
  <si>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</si>
  <si>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</si>
  <si>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</si>
  <si>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</si>
  <si>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</si>
  <si>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</si>
  <si>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</si>
  <si>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</si>
  <si>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</si>
  <si>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</si>
  <si>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</si>
  <si>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</si>
  <si>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</si>
  <si>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</si>
  <si>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</si>
  <si>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</si>
  <si>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</si>
  <si>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</si>
  <si>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</si>
  <si>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</si>
  <si>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</si>
  <si>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</si>
  <si>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</si>
  <si>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</si>
  <si>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</si>
  <si>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</si>
  <si>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</si>
  <si>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</si>
  <si>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</si>
  <si>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</si>
  <si>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</si>
  <si>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</si>
  <si>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</si>
  <si>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</si>
  <si>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</si>
  <si>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</si>
  <si>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</si>
  <si>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</si>
  <si>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</si>
  <si>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</si>
  <si>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</si>
  <si>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</si>
  <si>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</si>
  <si>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</si>
  <si>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</si>
  <si>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</si>
  <si>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</si>
  <si>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</si>
  <si>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</si>
  <si>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</si>
  <si>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</si>
  <si>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</si>
  <si>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</si>
  <si>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</si>
  <si>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</si>
  <si>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</si>
  <si>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</si>
  <si>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</si>
  <si>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</si>
  <si>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</si>
  <si>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</si>
  <si>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</si>
  <si>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</si>
  <si>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</si>
  <si>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</si>
  <si>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</si>
  <si>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</si>
  <si>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</si>
  <si>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</si>
  <si>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</si>
  <si>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</si>
  <si>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</si>
  <si>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</si>
  <si>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</si>
  <si>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</si>
  <si>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</si>
  <si>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</si>
  <si>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</si>
  <si>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</si>
  <si>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</si>
  <si>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</si>
  <si>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</si>
  <si>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</si>
  <si>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</si>
  <si>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</si>
  <si>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</si>
  <si>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</si>
  <si>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</si>
  <si>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</si>
  <si>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</si>
  <si>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</si>
  <si>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</si>
  <si>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</si>
  <si>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</si>
  <si>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</si>
  <si>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</si>
  <si>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</si>
  <si>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</si>
  <si>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</si>
  <si>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</si>
  <si>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</si>
  <si>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</si>
  <si>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</si>
  <si>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</si>
  <si>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</si>
  <si>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</si>
  <si>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</si>
  <si>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</si>
  <si>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</si>
  <si>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</si>
  <si>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</si>
  <si>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</si>
  <si>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</si>
  <si>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</si>
  <si>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</si>
  <si>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</si>
  <si>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</si>
  <si>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</si>
  <si>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</si>
  <si>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</si>
  <si>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</si>
  <si>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</si>
  <si>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</si>
  <si>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</si>
  <si>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</si>
  <si>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</si>
  <si>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</si>
  <si>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</si>
  <si>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</si>
  <si>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</si>
  <si>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</si>
  <si>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</si>
  <si>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</si>
  <si>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</si>
  <si>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</si>
  <si>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</si>
  <si>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</si>
  <si>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</si>
  <si>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</si>
  <si>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</si>
  <si>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</si>
  <si>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</si>
  <si>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</si>
  <si>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</si>
  <si>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</si>
  <si>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</si>
  <si>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</si>
  <si>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</si>
  <si>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</si>
  <si>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</si>
  <si>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</si>
  <si>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</si>
  <si>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</si>
  <si>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</si>
  <si>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</si>
  <si>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</si>
  <si>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</si>
  <si>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</si>
  <si>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</si>
  <si>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</si>
  <si>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</si>
  <si>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</si>
  <si>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</si>
  <si>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</si>
  <si>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</si>
  <si>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</si>
  <si>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</si>
  <si>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</si>
  <si>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</si>
  <si>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</si>
  <si>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</si>
  <si>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</si>
  <si>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</si>
  <si>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</si>
  <si>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</si>
  <si>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</si>
  <si>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</si>
  <si>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</si>
  <si>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</si>
  <si>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</si>
  <si>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</si>
  <si>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</si>
  <si>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</si>
  <si>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</si>
  <si>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</si>
  <si>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</si>
  <si>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</si>
  <si>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</si>
  <si>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</si>
  <si>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</si>
  <si>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</si>
  <si>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</si>
  <si>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</si>
  <si>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</si>
  <si>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</si>
  <si>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</si>
  <si>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</si>
  <si>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</si>
  <si>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</si>
  <si>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</si>
  <si>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</si>
  <si>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</si>
  <si>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</si>
  <si>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</si>
  <si>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</si>
  <si>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</si>
  <si>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</si>
  <si>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</si>
  <si>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</si>
  <si>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</si>
  <si>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</si>
  <si>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</si>
  <si>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</si>
  <si>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</si>
  <si>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</si>
  <si>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</si>
  <si>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</si>
  <si>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</si>
  <si>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</si>
  <si>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</si>
  <si>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</si>
  <si>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</si>
  <si>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</si>
  <si>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</si>
  <si>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</si>
  <si>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</si>
  <si>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</si>
  <si>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</si>
  <si>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</si>
  <si>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</si>
  <si>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</si>
  <si>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</si>
  <si>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</si>
  <si>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</si>
  <si>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</si>
  <si>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</si>
  <si>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</si>
  <si>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</si>
  <si>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</si>
  <si>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</si>
  <si>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</si>
  <si>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</si>
  <si>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</si>
  <si>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</si>
  <si>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</si>
  <si>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</si>
  <si>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</si>
  <si>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</si>
  <si>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</si>
  <si>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</si>
  <si>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</si>
  <si>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</si>
  <si>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</si>
  <si>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</si>
  <si>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</si>
  <si>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</si>
  <si>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</si>
  <si>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</si>
  <si>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</si>
  <si>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</si>
  <si>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</si>
  <si>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</si>
  <si>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</si>
  <si>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</si>
  <si>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</si>
  <si>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</si>
  <si>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</si>
  <si>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</si>
  <si>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</si>
  <si>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</si>
  <si>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</si>
  <si>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</si>
  <si>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</si>
  <si>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</si>
  <si>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</si>
  <si>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</si>
  <si>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</si>
  <si>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</si>
  <si>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</si>
  <si>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</si>
  <si>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</si>
  <si>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</si>
  <si>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</si>
  <si>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</si>
  <si>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</si>
  <si>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</si>
  <si>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</si>
  <si>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</si>
  <si>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</si>
  <si>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</si>
  <si>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</si>
  <si>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</si>
  <si>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</si>
  <si>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</si>
  <si>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</si>
  <si>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</si>
  <si>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</si>
  <si>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</si>
  <si>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</si>
  <si>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</si>
  <si>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</si>
  <si>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</si>
  <si>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</si>
  <si>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</si>
  <si>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</si>
  <si>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</si>
  <si>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</si>
  <si>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</si>
  <si>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</si>
  <si>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</si>
  <si>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</si>
  <si>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</si>
  <si>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</si>
  <si>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</si>
  <si>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</si>
  <si>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</si>
  <si>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</si>
  <si>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</si>
  <si>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</si>
  <si>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</si>
  <si>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</si>
  <si>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</si>
  <si>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</si>
  <si>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</si>
  <si>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</si>
  <si>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</si>
  <si>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</si>
  <si>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</si>
  <si>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</si>
  <si>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</si>
  <si>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</si>
  <si>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</si>
  <si>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</si>
  <si>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</si>
  <si>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</si>
  <si>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</si>
  <si>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</si>
  <si>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</si>
  <si>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</si>
  <si>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</si>
  <si>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</si>
  <si>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</si>
  <si>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</si>
  <si>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</si>
  <si>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</si>
  <si>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</si>
  <si>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</si>
  <si>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</si>
  <si>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</si>
  <si>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</si>
  <si>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</si>
  <si>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</si>
  <si>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</si>
  <si>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</si>
  <si>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</si>
  <si>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</si>
  <si>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</si>
  <si>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</si>
  <si>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</si>
  <si>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</si>
  <si>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</si>
  <si>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</si>
  <si>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</si>
  <si>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</si>
  <si>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</si>
  <si>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</si>
  <si>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</si>
  <si>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</si>
  <si>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</si>
  <si>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</si>
  <si>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</si>
  <si>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</si>
  <si>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</si>
  <si>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</si>
  <si>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</si>
  <si>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</si>
  <si>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</si>
  <si>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</si>
  <si>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</si>
  <si>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</si>
  <si>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</si>
  <si>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</si>
  <si>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</si>
  <si>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</si>
  <si>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</si>
  <si>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</si>
  <si>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</si>
  <si>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</si>
  <si>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</si>
  <si>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</si>
  <si>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</si>
  <si>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</si>
  <si>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</si>
  <si>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</si>
  <si>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</si>
  <si>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</si>
  <si>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</si>
  <si>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</si>
  <si>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</si>
  <si>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</si>
  <si>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</si>
  <si>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</si>
  <si>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</si>
  <si>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</si>
  <si>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</si>
  <si>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</si>
  <si>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</si>
  <si>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</si>
  <si>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</si>
  <si>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</si>
  <si>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</si>
  <si>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</si>
  <si>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</si>
  <si>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</si>
  <si>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</si>
  <si>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</si>
  <si>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</si>
  <si>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</si>
  <si>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</si>
  <si>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</si>
  <si>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</si>
  <si>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</si>
  <si>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</si>
  <si>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</si>
  <si>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</si>
  <si>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</si>
  <si>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</si>
  <si>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</si>
  <si>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</si>
  <si>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</si>
  <si>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</si>
  <si>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</si>
  <si>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</si>
  <si>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</si>
  <si>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</si>
  <si>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</si>
  <si>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</si>
  <si>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</si>
  <si>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</si>
  <si>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</si>
  <si>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</si>
  <si>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</si>
  <si>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</si>
  <si>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</si>
  <si>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</si>
  <si>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</si>
  <si>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</si>
  <si>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</si>
  <si>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</si>
  <si>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</si>
  <si>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</si>
  <si>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</si>
  <si>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</si>
  <si>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</si>
  <si>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</si>
  <si>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</si>
  <si>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</si>
  <si>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</si>
  <si>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</si>
  <si>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</si>
  <si>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</si>
  <si>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</si>
  <si>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</si>
  <si>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</si>
  <si>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</si>
  <si>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</si>
  <si>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</si>
  <si>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</si>
  <si>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</si>
  <si>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</si>
  <si>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</si>
  <si>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</si>
  <si>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</si>
  <si>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</si>
  <si>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</si>
  <si>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</si>
  <si>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</si>
  <si>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</si>
  <si>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</si>
  <si>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</si>
  <si>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</si>
  <si>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</si>
  <si>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</si>
  <si>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</si>
  <si>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</si>
  <si>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</si>
  <si>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</si>
  <si>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</si>
  <si>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</si>
  <si>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</si>
  <si>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</si>
  <si>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</si>
  <si>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</si>
  <si>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</si>
  <si>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</si>
  <si>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</si>
  <si>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</si>
  <si>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</si>
  <si>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</si>
  <si>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</si>
  <si>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</si>
  <si>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</si>
  <si>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</si>
  <si>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</si>
  <si>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</si>
  <si>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</si>
  <si>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</si>
  <si>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</si>
  <si>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</si>
  <si>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</si>
  <si>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</si>
  <si>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</si>
  <si>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</si>
  <si>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</si>
  <si>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</si>
  <si>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</si>
  <si>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</si>
  <si>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</si>
  <si>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</si>
  <si>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</si>
  <si>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</si>
  <si>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</si>
  <si>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</si>
  <si>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</si>
  <si>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</si>
  <si>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</si>
  <si>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</si>
  <si>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</si>
  <si>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</si>
  <si>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</si>
  <si>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</si>
  <si>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</si>
  <si>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</si>
  <si>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</si>
  <si>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</si>
  <si>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</si>
  <si>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</si>
  <si>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</si>
  <si>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</si>
  <si>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</si>
  <si>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</si>
  <si>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</si>
  <si>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</si>
  <si>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</si>
  <si>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</si>
  <si>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</si>
  <si>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</si>
  <si>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</si>
  <si>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</si>
  <si>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</si>
  <si>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</si>
  <si>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</si>
  <si>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</si>
  <si>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</si>
  <si>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</si>
  <si>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</si>
  <si>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</si>
  <si>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</si>
  <si>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</si>
  <si>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</si>
  <si>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</si>
  <si>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</si>
  <si>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</si>
  <si>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</si>
  <si>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</si>
  <si>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</si>
  <si>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</si>
  <si>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</si>
  <si>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</si>
  <si>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</si>
  <si>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</si>
  <si>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</si>
  <si>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</si>
  <si>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</si>
  <si>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</si>
  <si>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</si>
  <si>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</si>
  <si>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</si>
  <si>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</si>
  <si>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</si>
  <si>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</si>
  <si>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</si>
  <si>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</si>
  <si>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</si>
  <si>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</si>
  <si>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</si>
  <si>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</si>
  <si>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</si>
  <si>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</si>
  <si>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</si>
  <si>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</si>
  <si>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</si>
  <si>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</si>
  <si>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</si>
  <si>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</si>
  <si>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</si>
  <si>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</si>
  <si>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</si>
  <si>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</si>
  <si>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</si>
  <si>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</si>
  <si>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</si>
  <si>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</si>
  <si>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</si>
  <si>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</si>
  <si>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</si>
  <si>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</si>
  <si>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</si>
  <si>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</si>
  <si>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</si>
  <si>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</si>
  <si>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</si>
  <si>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</si>
  <si>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</si>
  <si>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</si>
  <si>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</si>
  <si>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</si>
  <si>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</si>
  <si>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</si>
  <si>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</si>
  <si>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</si>
  <si>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</si>
  <si>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</si>
  <si>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</si>
  <si>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</si>
  <si>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</si>
  <si>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</si>
  <si>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</si>
  <si>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</si>
  <si>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</si>
  <si>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</si>
  <si>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</si>
  <si>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</si>
  <si>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</si>
  <si>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</si>
  <si>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</si>
  <si>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</si>
  <si>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</si>
  <si>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</si>
  <si>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</si>
  <si>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</si>
  <si>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</si>
  <si>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</si>
  <si>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</si>
  <si>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</si>
  <si>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</si>
  <si>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</si>
  <si>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</si>
  <si>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</si>
  <si>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</si>
  <si>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</si>
  <si>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</si>
  <si>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</si>
  <si>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</si>
  <si>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</si>
  <si>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</si>
  <si>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</si>
  <si>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</si>
  <si>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</si>
  <si>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</si>
  <si>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</si>
  <si>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</si>
  <si>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</si>
  <si>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</si>
  <si>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</si>
  <si>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</si>
  <si>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</si>
  <si>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</si>
  <si>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</si>
  <si>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</si>
  <si>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</si>
  <si>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</si>
  <si>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</si>
  <si>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</si>
  <si>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</si>
  <si>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</si>
  <si>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</si>
  <si>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</si>
  <si>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</si>
  <si>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</si>
  <si>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</si>
  <si>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</si>
  <si>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</si>
  <si>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</si>
  <si>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</si>
  <si>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</si>
  <si>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</si>
  <si>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</si>
  <si>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</si>
  <si>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</si>
  <si>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</si>
  <si>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</si>
  <si>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</si>
  <si>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</si>
  <si>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</si>
  <si>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</si>
  <si>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</si>
  <si>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</si>
  <si>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</si>
  <si>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</si>
  <si>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</si>
  <si>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</si>
  <si>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</si>
  <si>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</si>
  <si>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</si>
  <si>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</si>
  <si>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</si>
  <si>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</si>
  <si>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</si>
  <si>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</si>
  <si>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</si>
  <si>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</si>
  <si>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</si>
  <si>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</si>
  <si>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</si>
  <si>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</si>
  <si>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</si>
  <si>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</si>
  <si>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</si>
  <si>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</si>
  <si>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</si>
  <si>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</si>
  <si>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</si>
  <si>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</si>
  <si>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</si>
  <si>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</si>
  <si>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</si>
  <si>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</si>
  <si>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</si>
  <si>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</si>
  <si>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</si>
  <si>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</si>
  <si>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</si>
  <si>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</si>
  <si>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</si>
  <si>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</si>
  <si>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</si>
  <si>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</si>
  <si>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</si>
  <si>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</si>
  <si>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</si>
  <si>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</si>
  <si>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</si>
  <si>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</si>
  <si>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</si>
  <si>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</si>
  <si>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</si>
  <si>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</si>
  <si>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</si>
  <si>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</si>
  <si>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</si>
  <si>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</si>
  <si>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</si>
  <si>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</si>
  <si>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</si>
  <si>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</si>
  <si>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</si>
  <si>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</si>
  <si>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</si>
  <si>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</si>
  <si>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</si>
  <si>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</si>
  <si>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</si>
  <si>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</si>
  <si>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</si>
  <si>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</si>
  <si>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</si>
  <si>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</si>
  <si>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</si>
  <si>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</si>
  <si>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</si>
  <si>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</si>
  <si>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</si>
  <si>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</si>
  <si>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</si>
  <si>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</si>
  <si>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</si>
  <si>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</si>
  <si>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</si>
  <si>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</si>
  <si>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</si>
  <si>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</si>
  <si>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</si>
  <si>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</si>
  <si>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</si>
  <si>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</si>
  <si>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</si>
  <si>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</si>
  <si>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</si>
  <si>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</si>
  <si>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</si>
  <si>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</si>
  <si>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</si>
  <si>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</si>
  <si>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</si>
  <si>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</si>
  <si>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</si>
  <si>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</si>
  <si>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</si>
  <si>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</si>
  <si>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</si>
  <si>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</si>
  <si>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</si>
  <si>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</si>
  <si>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</si>
  <si>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</si>
  <si>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</si>
  <si>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</si>
  <si>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</si>
  <si>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</si>
  <si>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</si>
  <si>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</si>
  <si>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</si>
  <si>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</si>
  <si>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</si>
  <si>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</si>
  <si>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</si>
  <si>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</si>
  <si>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</si>
  <si>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</si>
  <si>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</si>
  <si>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</si>
  <si>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</si>
  <si>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</si>
  <si>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</si>
  <si>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</si>
  <si>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</si>
  <si>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</si>
  <si>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</si>
  <si>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</si>
  <si>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</si>
  <si>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</si>
  <si>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</si>
  <si>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</si>
  <si>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</si>
  <si>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</si>
  <si>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</si>
  <si>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</si>
  <si>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</si>
  <si>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</si>
  <si>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</si>
  <si>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</si>
  <si>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</si>
  <si>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</si>
  <si>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</si>
  <si>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</si>
  <si>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</si>
  <si>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</si>
  <si>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</si>
  <si>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</si>
  <si>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</si>
  <si>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</si>
  <si>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</si>
  <si>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</si>
  <si>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</si>
  <si>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</si>
  <si>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</si>
  <si>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</si>
  <si>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</si>
  <si>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</si>
  <si>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</si>
  <si>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</si>
  <si>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</si>
  <si>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</si>
  <si>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</si>
  <si>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</si>
  <si>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</si>
  <si>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</si>
  <si>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</si>
  <si>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</si>
  <si>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</si>
  <si>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</si>
  <si>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</si>
  <si>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</si>
  <si>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</si>
  <si>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</si>
  <si>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</si>
  <si>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</si>
  <si>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</si>
  <si>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</si>
  <si>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</si>
  <si>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</si>
  <si>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</si>
  <si>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</si>
  <si>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</si>
  <si>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</si>
  <si>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</si>
  <si>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</si>
  <si>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</si>
  <si>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</si>
  <si>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</si>
  <si>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</si>
  <si>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</si>
  <si>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</si>
  <si>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</si>
  <si>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</si>
  <si>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</si>
  <si>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</si>
  <si>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</si>
  <si>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</si>
  <si>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</si>
  <si>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</si>
  <si>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</si>
  <si>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</si>
  <si>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</si>
  <si>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</si>
  <si>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</si>
  <si>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</si>
  <si>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</si>
  <si>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</si>
  <si>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</si>
  <si>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</si>
  <si>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</si>
  <si>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</si>
  <si>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</si>
  <si>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</si>
  <si>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</si>
  <si>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</si>
  <si>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</si>
  <si>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</si>
  <si>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</si>
  <si>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</si>
  <si>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</si>
  <si>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</si>
  <si>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</si>
  <si>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</si>
  <si>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</si>
  <si>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</si>
  <si>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</si>
  <si>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</si>
  <si>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</si>
  <si>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</si>
  <si>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</si>
  <si>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</si>
  <si>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</si>
  <si>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</si>
  <si>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</si>
  <si>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</si>
  <si>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</si>
  <si>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</si>
  <si>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</si>
  <si>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</si>
  <si>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</si>
  <si>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</si>
  <si>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</si>
  <si>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</si>
  <si>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</si>
  <si>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</si>
  <si>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</si>
  <si>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</si>
  <si>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</si>
  <si>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</si>
  <si>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</si>
  <si>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</si>
  <si>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</si>
  <si>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</si>
  <si>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</si>
  <si>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</si>
  <si>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</si>
  <si>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</si>
  <si>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</si>
  <si>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</si>
  <si>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</si>
  <si>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</si>
  <si>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</si>
  <si>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</si>
  <si>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</si>
  <si>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</si>
  <si>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</si>
  <si>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</si>
  <si>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</si>
  <si>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</si>
  <si>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</si>
  <si>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</si>
  <si>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</si>
  <si>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</si>
  <si>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</si>
  <si>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</si>
  <si>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</si>
  <si>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</si>
  <si>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</si>
  <si>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</si>
  <si>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</si>
  <si>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</si>
  <si>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</si>
  <si>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</si>
  <si>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</si>
  <si>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</si>
  <si>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</si>
  <si>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</si>
  <si>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</si>
  <si>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</si>
  <si>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</si>
  <si>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</si>
  <si>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</si>
  <si>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</si>
  <si>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</si>
  <si>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</si>
  <si>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</si>
  <si>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</si>
  <si>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</si>
  <si>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</si>
  <si>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</si>
  <si>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</si>
  <si>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</si>
  <si>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</si>
  <si>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</si>
  <si>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</si>
  <si>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</si>
  <si>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</si>
  <si>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</si>
  <si>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</si>
  <si>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</si>
  <si>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</si>
  <si>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</si>
  <si>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</si>
  <si>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</si>
  <si>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</si>
  <si>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</si>
  <si>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</si>
  <si>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</si>
  <si>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</si>
  <si>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</si>
  <si>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</si>
  <si>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</si>
  <si>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</si>
  <si>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</si>
  <si>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</si>
  <si>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</si>
  <si>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</si>
  <si>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</si>
  <si>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</si>
  <si>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</si>
  <si>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</si>
  <si>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</si>
  <si>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</si>
  <si>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</si>
  <si>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</si>
  <si>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</si>
  <si>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</si>
  <si>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</si>
  <si>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</si>
  <si>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</si>
  <si>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</si>
  <si>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</si>
  <si>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</si>
  <si>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</si>
  <si>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</si>
  <si>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</si>
  <si>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</si>
  <si>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</si>
  <si>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</si>
  <si>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</si>
  <si>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</si>
  <si>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</si>
  <si>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</si>
  <si>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</si>
  <si>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</si>
  <si>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</si>
  <si>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</si>
  <si>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</si>
  <si>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</si>
  <si>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</si>
  <si>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</si>
  <si>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</si>
  <si>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</si>
  <si>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</si>
  <si>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</si>
  <si>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</si>
  <si>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</si>
  <si>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</si>
  <si>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</si>
  <si>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</si>
  <si>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</si>
  <si>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</si>
  <si>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</si>
  <si>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</si>
  <si>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</si>
  <si>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</si>
  <si>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</si>
  <si>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</si>
  <si>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</si>
  <si>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</si>
  <si>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</si>
  <si>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</si>
  <si>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</si>
  <si>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</si>
  <si>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</si>
  <si>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</si>
  <si>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</si>
  <si>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</si>
  <si>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</si>
  <si>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</si>
  <si>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</si>
  <si>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</si>
  <si>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</si>
  <si>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</si>
  <si>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</si>
  <si>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</si>
  <si>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</si>
  <si>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</si>
  <si>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</si>
  <si>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</si>
  <si>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</si>
  <si>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</si>
  <si>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</si>
  <si>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</si>
  <si>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</si>
  <si>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</si>
  <si>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</si>
  <si>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</si>
  <si>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</si>
  <si>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</si>
  <si>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</si>
  <si>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</si>
  <si>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</si>
  <si>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</si>
  <si>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</si>
  <si>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</si>
  <si>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</si>
  <si>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</si>
  <si>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</si>
  <si>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</si>
  <si>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</si>
  <si>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</si>
  <si>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</si>
  <si>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</si>
  <si>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</si>
  <si>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</si>
  <si>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</si>
  <si>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</si>
  <si>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</si>
  <si>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</si>
  <si>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</si>
  <si>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</si>
  <si>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</si>
  <si>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</si>
  <si>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</si>
  <si>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</si>
  <si>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</si>
  <si>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</si>
  <si>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</si>
  <si>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</si>
  <si>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</si>
  <si>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</si>
  <si>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</si>
  <si>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</si>
  <si>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</si>
  <si>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</si>
  <si>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</si>
  <si>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</si>
  <si>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</si>
  <si>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</si>
  <si>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</si>
  <si>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</si>
  <si>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</si>
  <si>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</si>
  <si>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</si>
  <si>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</si>
  <si>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</si>
  <si>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</si>
  <si>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</si>
  <si>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</si>
  <si>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</si>
  <si>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</si>
  <si>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</si>
  <si>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</si>
  <si>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</si>
  <si>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</si>
  <si>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</si>
  <si>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</si>
  <si>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</si>
  <si>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</si>
  <si>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</si>
  <si>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</si>
  <si>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</si>
  <si>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</si>
  <si>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</si>
  <si>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</si>
  <si>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</si>
  <si>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</si>
  <si>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</si>
  <si>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</si>
  <si>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</si>
  <si>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</si>
  <si>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</si>
  <si>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</si>
  <si>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</si>
  <si>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</si>
  <si>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</si>
  <si>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</si>
  <si>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</si>
  <si>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</si>
  <si>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</si>
  <si>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</si>
  <si>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</si>
  <si>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</si>
  <si>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</si>
  <si>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</si>
  <si>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</si>
  <si>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</si>
  <si>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</si>
  <si>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</si>
  <si>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</si>
  <si>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</si>
  <si>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</si>
  <si>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</si>
  <si>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</si>
  <si>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</si>
  <si>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</si>
  <si>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</si>
  <si>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</si>
  <si>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</si>
  <si>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</si>
  <si>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</si>
  <si>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</si>
  <si>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</si>
  <si>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</si>
  <si>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</si>
  <si>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</si>
  <si>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</si>
  <si>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</si>
  <si>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</si>
  <si>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</si>
  <si>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</si>
  <si>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</si>
  <si>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</si>
  <si>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</si>
  <si>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</si>
  <si>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</si>
  <si>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</si>
  <si>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</si>
  <si>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</si>
  <si>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</si>
  <si>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</si>
  <si>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</si>
  <si>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</si>
  <si>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</si>
  <si>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</si>
  <si>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</si>
  <si>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</si>
  <si>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</si>
  <si>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</si>
  <si>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</si>
  <si>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</si>
  <si>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</si>
  <si>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</si>
  <si>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</si>
  <si>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</si>
  <si>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</si>
  <si>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</si>
  <si>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</si>
  <si>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</si>
  <si>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</si>
  <si>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</si>
  <si>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</si>
  <si>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</si>
  <si>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</si>
  <si>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</si>
  <si>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</si>
  <si>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</si>
  <si>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</si>
  <si>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</si>
  <si>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</si>
  <si>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</si>
  <si>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</si>
  <si>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</si>
  <si>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</si>
  <si>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</si>
  <si>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</si>
  <si>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</si>
  <si>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</si>
  <si>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</si>
  <si>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</si>
  <si>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</si>
  <si>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</si>
  <si>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</si>
  <si>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</si>
  <si>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</si>
  <si>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</si>
  <si>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</si>
  <si>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</si>
  <si>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</si>
  <si>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</si>
  <si>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</si>
  <si>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</si>
  <si>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</si>
  <si>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</si>
  <si>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</si>
  <si>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</si>
  <si>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</si>
  <si>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</si>
  <si>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</si>
  <si>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</si>
  <si>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</si>
  <si>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</si>
  <si>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</si>
  <si>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</si>
  <si>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</si>
  <si>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</si>
  <si>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</si>
  <si>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</si>
  <si>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</si>
  <si>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</si>
  <si>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</si>
  <si>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</si>
  <si>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</si>
  <si>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</si>
  <si>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</si>
  <si>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</si>
  <si>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</si>
  <si>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</si>
  <si>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</si>
  <si>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</si>
  <si>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</si>
  <si>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</si>
  <si>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</si>
  <si>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</si>
  <si>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</si>
  <si>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</si>
  <si>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</si>
  <si>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</si>
  <si>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</si>
  <si>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</si>
  <si>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</si>
  <si>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</si>
  <si>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</si>
  <si>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</si>
  <si>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</si>
  <si>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</si>
  <si>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</si>
  <si>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</si>
  <si>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</si>
  <si>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</si>
  <si>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</si>
  <si>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</si>
  <si>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</si>
  <si>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</si>
  <si>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</si>
  <si>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</si>
  <si>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</si>
  <si>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</si>
  <si>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</si>
  <si>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</si>
  <si>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</si>
  <si>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</si>
  <si>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</si>
  <si>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</si>
  <si>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</si>
  <si>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</si>
  <si>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</si>
  <si>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</si>
  <si>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</si>
  <si>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</si>
  <si>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</si>
  <si>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</si>
  <si>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</si>
  <si>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</si>
  <si>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</si>
  <si>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</si>
  <si>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</si>
  <si>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</si>
  <si>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</si>
  <si>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</si>
  <si>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</si>
  <si>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</si>
  <si>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</si>
  <si>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</si>
  <si>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</si>
  <si>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</si>
  <si>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</si>
  <si>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</si>
  <si>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</si>
  <si>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</si>
  <si>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</si>
  <si>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</si>
  <si>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</si>
  <si>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</si>
  <si>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</si>
  <si>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</si>
  <si>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</si>
  <si>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</si>
  <si>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</si>
  <si>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</si>
  <si>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</si>
  <si>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</si>
  <si>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</si>
  <si>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</si>
  <si>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</si>
  <si>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</si>
  <si>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</si>
  <si>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</si>
  <si>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</si>
  <si>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</si>
  <si>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</si>
  <si>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</si>
  <si>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</si>
  <si>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</si>
  <si>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</si>
  <si>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</si>
  <si>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</si>
  <si>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</si>
  <si>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</si>
  <si>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</si>
  <si>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</si>
  <si>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</si>
  <si>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</si>
  <si>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</si>
  <si>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</si>
  <si>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</si>
  <si>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</si>
  <si>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</si>
  <si>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</si>
  <si>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</si>
  <si>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</si>
  <si>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</si>
  <si>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</si>
  <si>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</si>
  <si>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</si>
  <si>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</si>
  <si>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</si>
  <si>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</si>
  <si>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</si>
  <si>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</si>
  <si>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</si>
  <si>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</si>
  <si>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</si>
  <si>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</si>
  <si>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</si>
  <si>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</si>
  <si>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</si>
  <si>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</si>
  <si>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</si>
  <si>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</si>
  <si>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</si>
  <si>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</si>
  <si>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</si>
  <si>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</si>
  <si>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</si>
  <si>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</si>
  <si>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</si>
  <si>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</si>
  <si>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</si>
  <si>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</si>
  <si>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</si>
  <si>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</si>
  <si>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</si>
  <si>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</si>
  <si>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</si>
  <si>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</si>
  <si>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</si>
  <si>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</si>
  <si>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</si>
  <si>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</si>
  <si>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</si>
  <si>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</si>
  <si>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</si>
  <si>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</si>
  <si>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</si>
  <si>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</si>
  <si>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</si>
  <si>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</si>
  <si>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</si>
  <si>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</si>
  <si>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</si>
  <si>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</si>
  <si>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</si>
  <si>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</si>
  <si>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</si>
  <si>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</si>
  <si>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</si>
  <si>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</si>
  <si>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</si>
  <si>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</si>
  <si>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</si>
  <si>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</si>
  <si>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</si>
  <si>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</si>
  <si>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</si>
  <si>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</si>
  <si>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</si>
  <si>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</si>
  <si>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</si>
  <si>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</si>
  <si>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</si>
  <si>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</si>
  <si>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</si>
  <si>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</si>
  <si>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</si>
  <si>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</si>
  <si>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</si>
  <si>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</si>
  <si>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</si>
  <si>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</si>
  <si>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</si>
  <si>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</si>
  <si>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</si>
  <si>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</si>
  <si>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</si>
  <si>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</si>
  <si>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</si>
  <si>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</si>
  <si>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</si>
  <si>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</si>
  <si>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</si>
  <si>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</si>
  <si>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</si>
  <si>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</si>
  <si>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</si>
  <si>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</si>
  <si>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</si>
  <si>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</si>
  <si>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</si>
  <si>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</si>
  <si>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</si>
  <si>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</si>
  <si>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</si>
  <si>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</si>
  <si>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</si>
  <si>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</si>
  <si>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</si>
  <si>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</si>
  <si>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</si>
  <si>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</si>
  <si>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</si>
  <si>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</si>
  <si>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</si>
  <si>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</si>
  <si>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</si>
  <si>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</si>
  <si>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</si>
  <si>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</si>
  <si>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</si>
  <si>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</si>
  <si>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</si>
  <si>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</si>
  <si>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</si>
  <si>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</si>
  <si>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</si>
  <si>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</si>
  <si>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</si>
  <si>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</si>
  <si>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</si>
  <si>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</si>
  <si>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</si>
  <si>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</si>
  <si>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</si>
  <si>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</si>
  <si>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</si>
  <si>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</si>
  <si>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</si>
  <si>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</si>
  <si>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</si>
  <si>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</si>
  <si>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</si>
  <si>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</si>
  <si>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</si>
  <si>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</si>
  <si>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</si>
  <si>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</si>
  <si>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</si>
  <si>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</si>
  <si>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</si>
  <si>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</si>
  <si>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</si>
  <si>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</si>
  <si>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</si>
  <si>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</si>
  <si>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</si>
  <si>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</si>
  <si>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</si>
  <si>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</si>
  <si>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</si>
  <si>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</si>
  <si>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</si>
  <si>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</si>
  <si>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</si>
  <si>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</si>
  <si>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</si>
  <si>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</si>
  <si>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</si>
  <si>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</si>
  <si>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</si>
  <si>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</si>
  <si>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</si>
  <si>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</si>
  <si>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</si>
  <si>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</si>
  <si>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</si>
  <si>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</si>
  <si>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</si>
  <si>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</si>
  <si>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</si>
  <si>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</si>
  <si>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</si>
  <si>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</si>
  <si>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</si>
  <si>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</si>
  <si>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</si>
  <si>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</si>
  <si>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</si>
  <si>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</si>
  <si>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</si>
  <si>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</si>
  <si>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</si>
  <si>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</si>
  <si>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</si>
  <si>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</si>
  <si>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</si>
  <si>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</si>
  <si>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</si>
  <si>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</si>
  <si>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</si>
  <si>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</si>
  <si>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</si>
  <si>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</si>
  <si>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</si>
  <si>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</si>
  <si>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</si>
  <si>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</si>
  <si>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</si>
  <si>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</si>
  <si>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</si>
  <si>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</si>
  <si>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</si>
  <si>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</si>
  <si>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</si>
  <si>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</si>
  <si>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</si>
  <si>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</si>
  <si>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</si>
  <si>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</si>
  <si>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</si>
  <si>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</si>
  <si>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</si>
  <si>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</si>
  <si>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</si>
  <si>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</si>
  <si>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</si>
  <si>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</si>
  <si>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</si>
  <si>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</si>
  <si>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</si>
  <si>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</si>
  <si>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</si>
  <si>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</si>
  <si>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</si>
  <si>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</si>
  <si>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</si>
  <si>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</si>
  <si>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</si>
  <si>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</si>
  <si>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</si>
  <si>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</si>
  <si>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</si>
  <si>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</si>
  <si>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</si>
  <si>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</si>
  <si>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</si>
  <si>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</si>
  <si>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</si>
  <si>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</si>
  <si>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</si>
  <si>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</si>
  <si>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</si>
  <si>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</si>
  <si>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</si>
  <si>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</si>
  <si>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</si>
  <si>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</si>
  <si>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</si>
  <si>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</si>
  <si>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</si>
  <si>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</si>
  <si>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</si>
  <si>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</si>
  <si>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</si>
  <si>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</si>
  <si>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</si>
  <si>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</si>
  <si>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</si>
  <si>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</si>
  <si>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</si>
  <si>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</si>
  <si>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</si>
  <si>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</si>
  <si>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</si>
  <si>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</si>
  <si>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</si>
  <si>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</si>
  <si>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</si>
  <si>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</si>
  <si>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</si>
  <si>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</si>
  <si>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</si>
  <si>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</si>
  <si>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</si>
  <si>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</si>
  <si>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</si>
  <si>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</si>
  <si>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</si>
  <si>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</si>
  <si>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</si>
  <si>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</si>
  <si>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</si>
  <si>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</si>
  <si>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</si>
  <si>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</si>
  <si>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</si>
  <si>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</si>
  <si>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</si>
  <si>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</si>
  <si>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</si>
  <si>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</si>
  <si>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</si>
  <si>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</si>
  <si>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</si>
  <si>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</si>
  <si>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</si>
  <si>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</si>
  <si>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</si>
  <si>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</si>
  <si>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</si>
  <si>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</si>
  <si>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</si>
  <si>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</si>
  <si>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</si>
  <si>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</si>
  <si>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</si>
  <si>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</si>
  <si>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</si>
  <si>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</si>
  <si>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</si>
  <si>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</si>
  <si>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</si>
  <si>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</si>
  <si>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</si>
  <si>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</si>
  <si>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</si>
  <si>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</si>
  <si>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</si>
  <si>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</si>
  <si>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</si>
  <si>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</si>
  <si>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</si>
  <si>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</si>
  <si>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</si>
  <si>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</si>
  <si>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</si>
  <si>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</si>
  <si>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</si>
  <si>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</si>
  <si>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</si>
  <si>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</si>
  <si>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</si>
  <si>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</si>
  <si>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</si>
  <si>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</si>
  <si>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</si>
  <si>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</si>
  <si>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</si>
  <si>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</si>
  <si>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</si>
  <si>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</si>
  <si>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</si>
  <si>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</si>
  <si>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</si>
  <si>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</si>
  <si>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</si>
  <si>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</si>
  <si>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</si>
  <si>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</si>
  <si>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</si>
  <si>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</si>
  <si>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</si>
  <si>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</si>
  <si>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</si>
  <si>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</si>
  <si>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</si>
  <si>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</si>
  <si>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</si>
  <si>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</si>
  <si>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</si>
  <si>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</si>
  <si>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</si>
  <si>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</si>
  <si>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</si>
  <si>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</si>
  <si>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</si>
  <si>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</si>
  <si>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</si>
  <si>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</si>
  <si>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</si>
  <si>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</si>
  <si>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</si>
  <si>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</si>
  <si>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</si>
  <si>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</si>
  <si>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</si>
  <si>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</si>
  <si>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</si>
  <si>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</si>
  <si>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</si>
  <si>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</si>
  <si>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</si>
  <si>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</si>
  <si>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</si>
  <si>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</si>
  <si>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</si>
  <si>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</si>
  <si>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</si>
  <si>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</si>
  <si>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</si>
  <si>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</si>
  <si>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</si>
  <si>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</si>
  <si>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</si>
  <si>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</si>
  <si>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</si>
  <si>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</si>
  <si>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</si>
  <si>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</si>
  <si>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</si>
  <si>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</si>
  <si>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</si>
  <si>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</si>
  <si>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</si>
  <si>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</si>
  <si>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</si>
  <si>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</si>
  <si>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</si>
  <si>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</si>
  <si>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</si>
  <si>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</si>
  <si>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</si>
  <si>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</si>
  <si>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</si>
  <si>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</si>
  <si>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</si>
  <si>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</si>
  <si>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</si>
  <si>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</si>
  <si>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</si>
  <si>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</si>
  <si>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</si>
  <si>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</si>
  <si>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</si>
  <si>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</si>
  <si>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</si>
  <si>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</si>
  <si>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</si>
  <si>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</si>
  <si>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</si>
  <si>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</si>
  <si>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</si>
  <si>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</si>
  <si>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</si>
  <si>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</si>
  <si>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</si>
  <si>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</si>
  <si>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</si>
  <si>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</si>
  <si>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</si>
  <si>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</si>
  <si>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</si>
  <si>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</si>
  <si>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</si>
  <si>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</si>
  <si>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</si>
  <si>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</si>
  <si>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</si>
  <si>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</si>
  <si>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</si>
  <si>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</si>
  <si>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</si>
  <si>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</si>
  <si>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</si>
  <si>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</si>
  <si>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</si>
  <si>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</si>
  <si>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</si>
  <si>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</si>
  <si>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</si>
  <si>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</si>
  <si>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</si>
  <si>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</si>
  <si>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</si>
  <si>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</si>
  <si>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</si>
  <si>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</si>
  <si>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</si>
  <si>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</si>
  <si>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</si>
  <si>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</si>
  <si>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</si>
  <si>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</si>
  <si>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</si>
  <si>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</si>
  <si>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</si>
  <si>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</si>
  <si>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</si>
  <si>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</si>
  <si>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</si>
  <si>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</si>
  <si>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</si>
  <si>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</si>
  <si>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</si>
  <si>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</si>
  <si>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</si>
  <si>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</si>
  <si>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</si>
  <si>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</si>
  <si>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</si>
  <si>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</si>
  <si>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</si>
  <si>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</si>
  <si>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</si>
  <si>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</si>
  <si>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</si>
  <si>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</si>
  <si>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</si>
  <si>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</si>
  <si>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</si>
  <si>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</si>
  <si>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</si>
  <si>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</si>
  <si>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</si>
  <si>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</si>
  <si>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</si>
  <si>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</si>
  <si>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</si>
  <si>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</si>
  <si>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</si>
  <si>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</si>
  <si>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</si>
  <si>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</si>
  <si>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</si>
  <si>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</si>
  <si>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</si>
  <si>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</si>
  <si>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</si>
  <si>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</si>
  <si>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</si>
  <si>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</si>
  <si>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</si>
  <si>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</si>
  <si>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</si>
  <si>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</si>
  <si>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</si>
  <si>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</si>
  <si>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</si>
  <si>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</si>
  <si>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</si>
  <si>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</si>
  <si>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</si>
  <si>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</si>
  <si>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</si>
  <si>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</si>
  <si>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</si>
  <si>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</si>
  <si>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</si>
  <si>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</si>
  <si>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</si>
  <si>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</si>
  <si>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</si>
  <si>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</si>
  <si>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</si>
  <si>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</si>
  <si>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</si>
  <si>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</si>
  <si>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</si>
  <si>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</si>
  <si>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</si>
  <si>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</si>
  <si>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</si>
  <si>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</si>
  <si>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</si>
  <si>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</si>
  <si>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</si>
  <si>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</si>
  <si>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</si>
  <si>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</si>
  <si>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</si>
  <si>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</si>
  <si>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</si>
  <si>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</si>
  <si>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</si>
  <si>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</si>
  <si>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</si>
  <si>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</si>
  <si>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</si>
  <si>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</si>
  <si>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</si>
  <si>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</si>
  <si>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</si>
  <si>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</si>
  <si>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</si>
  <si>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</si>
  <si>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</si>
  <si>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</si>
  <si>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</si>
  <si>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</si>
  <si>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</si>
  <si>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</si>
  <si>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</si>
  <si>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</si>
  <si>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</si>
  <si>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</si>
  <si>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</si>
  <si>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</si>
  <si>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</si>
  <si>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</si>
  <si>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</si>
  <si>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</si>
  <si>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</si>
  <si>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</si>
  <si>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</si>
  <si>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</si>
  <si>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</si>
  <si>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</si>
  <si>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</si>
  <si>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</si>
  <si>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</si>
  <si>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</si>
  <si>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</si>
  <si>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</si>
  <si>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</si>
  <si>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</si>
  <si>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</si>
  <si>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</si>
  <si>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</si>
  <si>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</si>
  <si>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</si>
  <si>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</si>
  <si>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</si>
  <si>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</si>
  <si>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</si>
  <si>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</si>
  <si>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</si>
  <si>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</si>
  <si>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</si>
  <si>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</si>
  <si>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</si>
  <si>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</si>
  <si>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</si>
  <si>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</si>
  <si>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</si>
  <si>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</si>
  <si>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</si>
  <si>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</si>
  <si>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</si>
  <si>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</si>
  <si>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</si>
  <si>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</si>
  <si>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</si>
  <si>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</si>
  <si>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</si>
  <si>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</si>
  <si>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</si>
  <si>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</si>
  <si>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</si>
  <si>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</si>
  <si>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</si>
  <si>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</si>
  <si>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</si>
  <si>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</si>
  <si>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</si>
  <si>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</si>
  <si>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</si>
  <si>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</si>
  <si>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</si>
  <si>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</si>
  <si>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</si>
  <si>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</si>
  <si>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</si>
  <si>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</si>
  <si>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</si>
  <si>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</si>
  <si>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</si>
  <si>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</si>
  <si>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</si>
  <si>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</si>
  <si>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</si>
  <si>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</si>
  <si>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</si>
  <si>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</si>
  <si>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</si>
  <si>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</si>
  <si>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</si>
  <si>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</si>
  <si>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</si>
  <si>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</si>
  <si>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</si>
  <si>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</si>
  <si>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</si>
  <si>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</si>
  <si>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</si>
  <si>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</si>
  <si>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</si>
  <si>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</si>
  <si>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</si>
  <si>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</si>
  <si>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</si>
  <si>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</si>
  <si>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</si>
  <si>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</si>
  <si>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</si>
  <si>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</si>
  <si>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</si>
  <si>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</si>
  <si>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</si>
  <si>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</si>
  <si>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</si>
  <si>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</si>
  <si>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</si>
  <si>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</si>
  <si>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</si>
  <si>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</si>
  <si>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</si>
  <si>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</si>
  <si>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</si>
  <si>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</si>
  <si>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</si>
  <si>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</si>
  <si>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</si>
  <si>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</si>
  <si>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</si>
  <si>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</si>
  <si>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</si>
  <si>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</si>
  <si>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</si>
  <si>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</si>
  <si>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</si>
  <si>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</si>
  <si>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</si>
  <si>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</si>
  <si>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</si>
  <si>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</si>
  <si>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</si>
  <si>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</si>
  <si>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</si>
  <si>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</si>
  <si>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</si>
  <si>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</si>
  <si>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</si>
  <si>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</si>
  <si>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</si>
  <si>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</si>
  <si>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</si>
  <si>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</si>
  <si>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</si>
  <si>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</si>
  <si>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</si>
  <si>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</si>
  <si>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</si>
  <si>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</si>
  <si>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</si>
  <si>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</si>
  <si>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</si>
  <si>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</si>
  <si>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</si>
  <si>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</si>
  <si>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</si>
  <si>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</si>
  <si>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</si>
  <si>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</si>
  <si>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</si>
  <si>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</si>
  <si>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</si>
  <si>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</si>
  <si>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</si>
  <si>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</si>
  <si>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</si>
  <si>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</si>
  <si>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</si>
  <si>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</si>
  <si>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</si>
  <si>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</si>
  <si>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</si>
  <si>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</si>
  <si>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</si>
  <si>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</si>
  <si>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</si>
  <si>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</si>
  <si>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</si>
  <si>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</si>
  <si>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</si>
  <si>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</si>
  <si>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</si>
  <si>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</si>
  <si>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</si>
  <si>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</si>
  <si>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</si>
  <si>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</si>
  <si>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</si>
  <si>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</si>
  <si>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</si>
  <si>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</si>
  <si>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</si>
  <si>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</si>
  <si>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</si>
  <si>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</si>
  <si>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</si>
  <si>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</si>
  <si>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</si>
  <si>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</si>
  <si>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</si>
  <si>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</si>
  <si>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</si>
  <si>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</si>
  <si>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</si>
  <si>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</si>
  <si>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</si>
  <si>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</si>
  <si>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</si>
  <si>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</si>
  <si>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</si>
  <si>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</si>
  <si>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</si>
  <si>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</si>
  <si>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</si>
  <si>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</si>
  <si>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</si>
  <si>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</si>
  <si>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</si>
  <si>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</si>
  <si>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</si>
  <si>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</si>
  <si>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</si>
  <si>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</si>
  <si>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</si>
  <si>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</si>
  <si>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</si>
  <si>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</si>
  <si>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</si>
  <si>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</si>
  <si>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</si>
  <si>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</si>
  <si>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</si>
  <si>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</si>
  <si>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</si>
  <si>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</si>
  <si>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</si>
  <si>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</si>
  <si>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</si>
  <si>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</si>
  <si>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</si>
  <si>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</si>
  <si>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</si>
  <si>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</si>
  <si>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</si>
  <si>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</si>
  <si>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</si>
  <si>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</si>
  <si>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</si>
  <si>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</si>
  <si>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</si>
  <si>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</si>
  <si>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</si>
  <si>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</si>
  <si>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</si>
  <si>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</si>
  <si>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</si>
  <si>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</si>
  <si>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</si>
  <si>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</si>
  <si>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</si>
  <si>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</si>
  <si>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</si>
  <si>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</si>
  <si>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</si>
  <si>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</si>
  <si>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</si>
  <si>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</si>
  <si>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</si>
  <si>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</si>
  <si>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</si>
  <si>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</si>
  <si>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</si>
  <si>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</si>
  <si>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</si>
  <si>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</si>
  <si>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</si>
  <si>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</si>
  <si>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</si>
  <si>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</si>
  <si>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</si>
  <si>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</si>
  <si>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</si>
  <si>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</si>
  <si>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</si>
  <si>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</si>
  <si>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</si>
  <si>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</si>
  <si>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</si>
  <si>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</si>
  <si>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</si>
  <si>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</si>
  <si>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</si>
  <si>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</si>
  <si>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</si>
  <si>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</si>
  <si>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</si>
  <si>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</si>
  <si>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</si>
  <si>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</si>
  <si>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</si>
  <si>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</si>
  <si>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</si>
  <si>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</si>
  <si>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</si>
  <si>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</si>
  <si>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</si>
  <si>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</si>
  <si>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</si>
  <si>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</si>
  <si>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</si>
  <si>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</si>
  <si>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</si>
  <si>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</si>
  <si>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</si>
  <si>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</si>
  <si>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</si>
  <si>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</si>
  <si>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</si>
  <si>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</si>
  <si>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</si>
  <si>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</si>
  <si>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</si>
  <si>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</si>
  <si>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</si>
  <si>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</si>
  <si>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</si>
  <si>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</si>
  <si>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</si>
  <si>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</si>
  <si>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</si>
  <si>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</si>
  <si>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</si>
  <si>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</si>
  <si>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</si>
  <si>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</si>
  <si>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</si>
  <si>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</si>
  <si>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</si>
  <si>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</si>
  <si>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</si>
  <si>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</si>
  <si>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</si>
  <si>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</si>
  <si>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</si>
  <si>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</si>
  <si>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</si>
  <si>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</si>
  <si>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</si>
  <si>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</si>
  <si>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</si>
  <si>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</si>
  <si>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</si>
  <si>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</si>
  <si>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</si>
  <si>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</si>
  <si>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</si>
  <si>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</si>
  <si>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</si>
  <si>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</si>
  <si>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</si>
  <si>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</si>
  <si>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</si>
  <si>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</si>
  <si>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</si>
  <si>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</si>
  <si>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</si>
  <si>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</si>
  <si>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</si>
  <si>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</si>
  <si>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</si>
  <si>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</si>
  <si>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</si>
  <si>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</si>
  <si>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</si>
  <si>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</si>
  <si>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</si>
  <si>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</si>
  <si>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</si>
  <si>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</si>
  <si>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</si>
  <si>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</si>
  <si>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</si>
  <si>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</si>
  <si>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</si>
  <si>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</si>
  <si>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</si>
  <si>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</si>
  <si>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</si>
  <si>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</si>
  <si>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</si>
  <si>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</si>
  <si>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</si>
  <si>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</si>
  <si>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</si>
  <si>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</si>
  <si>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</si>
  <si>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</si>
  <si>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</si>
  <si>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</si>
  <si>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</si>
  <si>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</si>
  <si>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</si>
  <si>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</si>
  <si>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</si>
  <si>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</si>
  <si>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</si>
  <si>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</si>
  <si>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</si>
  <si>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</si>
  <si>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</si>
  <si>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</si>
  <si>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</si>
  <si>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</si>
  <si>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</si>
  <si>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</si>
  <si>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</si>
  <si>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</si>
  <si>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</si>
  <si>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</si>
  <si>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</si>
  <si>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</si>
  <si>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</si>
  <si>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</si>
  <si>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</si>
  <si>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</si>
  <si>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</si>
  <si>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</si>
  <si>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</si>
  <si>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</si>
  <si>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</si>
  <si>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</si>
  <si>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</si>
  <si>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</si>
  <si>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</si>
  <si>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</si>
  <si>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</si>
  <si>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</si>
  <si>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</si>
  <si>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</si>
  <si>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</si>
  <si>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</si>
  <si>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</si>
  <si>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</si>
  <si>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</si>
  <si>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</si>
  <si>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</si>
  <si>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</si>
  <si>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</si>
  <si>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</si>
  <si>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</si>
  <si>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</si>
  <si>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</si>
  <si>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</si>
  <si>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</si>
  <si>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</si>
  <si>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</si>
  <si>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</si>
  <si>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</si>
  <si>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</si>
  <si>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</si>
  <si>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</si>
  <si>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</si>
  <si>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</si>
  <si>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</si>
  <si>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</si>
  <si>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</si>
  <si>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</si>
  <si>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</si>
  <si>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</si>
  <si>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</si>
  <si>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</si>
  <si>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</si>
  <si>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</si>
  <si>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</si>
  <si>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</si>
  <si>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</si>
  <si>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</si>
  <si>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</si>
  <si>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</si>
  <si>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</si>
  <si>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</si>
  <si>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</si>
  <si>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</si>
  <si>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</si>
  <si>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</si>
  <si>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</si>
  <si>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</si>
  <si>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</si>
  <si>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</si>
  <si>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</si>
  <si>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</si>
  <si>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</si>
  <si>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</si>
  <si>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</si>
  <si>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</si>
  <si>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</si>
  <si>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</si>
  <si>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</si>
  <si>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</si>
  <si>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</si>
  <si>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</si>
  <si>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</si>
  <si>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</si>
  <si>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</si>
  <si>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</si>
  <si>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</si>
  <si>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</si>
  <si>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</si>
  <si>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</si>
  <si>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</si>
  <si>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</si>
  <si>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</si>
  <si>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</si>
  <si>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</si>
  <si>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</si>
  <si>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</si>
  <si>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</si>
  <si>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</si>
  <si>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</si>
  <si>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</si>
  <si>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</si>
  <si>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</si>
  <si>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</si>
  <si>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</si>
  <si>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</si>
  <si>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</si>
  <si>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</si>
  <si>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</si>
  <si>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</si>
  <si>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</si>
  <si>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</si>
  <si>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</si>
  <si>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</si>
  <si>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</si>
  <si>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</si>
  <si>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</si>
  <si>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</si>
  <si>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</si>
  <si>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</si>
  <si>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</si>
  <si>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</si>
  <si>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</si>
  <si>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</si>
  <si>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</si>
  <si>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</si>
  <si>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</si>
  <si>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</si>
  <si>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</si>
  <si>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</si>
  <si>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</si>
  <si>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</si>
  <si>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</si>
  <si>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</si>
  <si>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</si>
  <si>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</si>
  <si>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</si>
  <si>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</si>
  <si>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</si>
  <si>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</si>
  <si>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</si>
  <si>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</si>
  <si>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</si>
  <si>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</si>
  <si>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</si>
  <si>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</si>
  <si>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</si>
  <si>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</si>
  <si>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</si>
  <si>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</si>
  <si>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</si>
  <si>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</si>
  <si>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</si>
  <si>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</si>
  <si>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</si>
  <si>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</si>
  <si>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</si>
  <si>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</si>
  <si>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</si>
  <si>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</si>
  <si>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</si>
  <si>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</si>
  <si>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</si>
  <si>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</si>
  <si>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</si>
  <si>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</si>
  <si>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</si>
  <si>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</si>
  <si>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</si>
  <si>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</si>
  <si>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</si>
  <si>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</si>
  <si>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</si>
  <si>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</si>
  <si>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</si>
  <si>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</si>
  <si>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</si>
  <si>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</si>
  <si>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</si>
  <si>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</si>
  <si>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</si>
  <si>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</si>
  <si>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</si>
  <si>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</si>
  <si>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</si>
  <si>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</si>
  <si>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</si>
  <si>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</si>
  <si>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</si>
  <si>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</si>
  <si>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</si>
  <si>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</si>
  <si>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</si>
  <si>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</si>
  <si>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</si>
  <si>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</si>
  <si>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</si>
  <si>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</si>
  <si>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</si>
  <si>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</si>
  <si>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</si>
  <si>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</si>
  <si>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</si>
  <si>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</si>
  <si>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</si>
  <si>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</si>
  <si>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</si>
  <si>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</si>
  <si>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</si>
  <si>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</si>
  <si>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</si>
  <si>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</si>
  <si>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</si>
  <si>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</si>
  <si>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</si>
  <si>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</si>
  <si>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</si>
  <si>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</si>
  <si>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</si>
  <si>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</si>
  <si>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</si>
  <si>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</si>
  <si>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</si>
  <si>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</si>
  <si>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</si>
  <si>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</si>
  <si>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</si>
  <si>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</si>
  <si>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</si>
  <si>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</si>
  <si>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</si>
  <si>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</si>
  <si>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</si>
  <si>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</si>
  <si>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</si>
  <si>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</si>
  <si>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</si>
  <si>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</si>
  <si>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</si>
  <si>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</si>
  <si>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</si>
  <si>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</si>
  <si>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</si>
  <si>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</si>
  <si>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</si>
  <si>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</si>
  <si>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</si>
  <si>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</si>
  <si>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</si>
  <si>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</si>
  <si>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</si>
  <si>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</si>
  <si>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</si>
  <si>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</si>
  <si>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</si>
  <si>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</si>
  <si>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</si>
  <si>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</si>
  <si>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</si>
  <si>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</si>
  <si>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</si>
  <si>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</si>
  <si>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</si>
  <si>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</si>
  <si>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</si>
  <si>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</si>
  <si>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</si>
  <si>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</si>
  <si>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</si>
  <si>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</si>
  <si>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</si>
  <si>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</si>
  <si>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</si>
  <si>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</si>
  <si>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</si>
  <si>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</si>
  <si>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</si>
  <si>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</si>
  <si>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</si>
  <si>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</si>
  <si>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</si>
  <si>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</si>
  <si>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</si>
  <si>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</si>
  <si>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</si>
  <si>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</si>
  <si>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</si>
  <si>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</si>
  <si>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</si>
  <si>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</si>
  <si>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</si>
  <si>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</si>
  <si>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</si>
  <si>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</si>
  <si>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</si>
  <si>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</si>
  <si>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</si>
  <si>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</si>
  <si>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</si>
  <si>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</si>
  <si>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</si>
  <si>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</si>
  <si>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</si>
  <si>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</si>
  <si>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</si>
  <si>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</si>
  <si>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</si>
  <si>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</si>
  <si>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</si>
  <si>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</si>
  <si>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</si>
  <si>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</si>
  <si>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</si>
  <si>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</si>
  <si>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</si>
  <si>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</si>
  <si>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</si>
  <si>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</si>
  <si>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</si>
  <si>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</si>
  <si>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</si>
  <si>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</si>
  <si>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</si>
  <si>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</si>
  <si>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</si>
  <si>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</si>
  <si>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</si>
  <si>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</si>
  <si>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</si>
  <si>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</si>
  <si>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</si>
  <si>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</si>
  <si>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</si>
  <si>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</si>
  <si>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</si>
  <si>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</si>
  <si>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</si>
  <si>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</si>
  <si>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</si>
  <si>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</si>
  <si>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</si>
  <si>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</si>
  <si>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</si>
  <si>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</si>
  <si>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</si>
  <si>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</si>
  <si>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</si>
  <si>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</si>
  <si>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</si>
  <si>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</si>
  <si>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</si>
  <si>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</si>
  <si>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</si>
  <si>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</si>
  <si>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</si>
  <si>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</si>
  <si>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</si>
  <si>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</si>
  <si>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</si>
  <si>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</si>
  <si>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</si>
  <si>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</si>
  <si>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</si>
  <si>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</si>
  <si>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</si>
  <si>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</si>
  <si>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</si>
  <si>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</si>
  <si>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</si>
  <si>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</si>
  <si>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</si>
  <si>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</si>
  <si>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</si>
  <si>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</si>
  <si>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</si>
  <si>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</si>
  <si>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</si>
  <si>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</si>
  <si>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</si>
  <si>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</si>
  <si>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</si>
  <si>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</si>
  <si>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</si>
  <si>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</si>
  <si>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</si>
  <si>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</si>
  <si>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</si>
  <si>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</si>
  <si>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</si>
  <si>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</si>
  <si>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</si>
  <si>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</si>
  <si>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</si>
  <si>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</si>
  <si>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</si>
  <si>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</si>
  <si>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</si>
  <si>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</si>
  <si>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</si>
  <si>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</si>
  <si>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</si>
  <si>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</si>
  <si>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</si>
  <si>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</si>
  <si>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</si>
  <si>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</si>
  <si>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</si>
  <si>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</si>
  <si>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</si>
  <si>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</si>
  <si>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</si>
  <si>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</si>
  <si>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</si>
  <si>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</si>
  <si>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</si>
  <si>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</si>
  <si>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</si>
  <si>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</si>
  <si>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</si>
  <si>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</si>
  <si>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</si>
  <si>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</si>
  <si>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</si>
  <si>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</si>
  <si>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</si>
  <si>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</si>
  <si>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</si>
  <si>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</si>
  <si>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</si>
  <si>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</si>
  <si>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</si>
  <si>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</si>
  <si>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</si>
  <si>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</si>
  <si>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</si>
  <si>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</si>
  <si>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</si>
  <si>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</si>
  <si>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</si>
  <si>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</si>
  <si>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</si>
  <si>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</si>
  <si>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</si>
  <si>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</si>
  <si>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</si>
  <si>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</si>
  <si>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</si>
  <si>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</si>
  <si>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</si>
  <si>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</si>
  <si>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</si>
  <si>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</si>
  <si>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</si>
  <si>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</si>
  <si>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</si>
  <si>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</si>
  <si>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</si>
  <si>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</si>
  <si>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</si>
  <si>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</si>
  <si>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</si>
  <si>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</si>
  <si>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</si>
  <si>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</si>
  <si>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</si>
  <si>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</si>
  <si>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</si>
  <si>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</si>
  <si>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</si>
  <si>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</si>
  <si>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</si>
  <si>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</si>
  <si>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</si>
  <si>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</si>
  <si>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</si>
  <si>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</si>
  <si>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</si>
  <si>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</si>
  <si>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</si>
  <si>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</si>
  <si>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</si>
  <si>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</si>
  <si>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</si>
  <si>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</si>
  <si>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</si>
  <si>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</si>
  <si>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</si>
  <si>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</si>
  <si>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</si>
  <si>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</si>
  <si>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</si>
  <si>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</si>
  <si>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</si>
  <si>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</si>
  <si>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</si>
  <si>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</si>
  <si>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</si>
  <si>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</si>
  <si>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</si>
  <si>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</si>
  <si>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</si>
  <si>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</si>
  <si>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</si>
  <si>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</si>
  <si>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</si>
  <si>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</si>
  <si>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</si>
  <si>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</si>
  <si>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</si>
  <si>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</si>
  <si>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</si>
  <si>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</si>
  <si>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</si>
  <si>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</si>
  <si>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</si>
  <si>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</si>
  <si>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</si>
  <si>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</si>
  <si>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</si>
  <si>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</si>
  <si>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</si>
  <si>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</si>
  <si>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</si>
  <si>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</si>
  <si>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</si>
  <si>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</si>
  <si>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</si>
  <si>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</si>
  <si>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</si>
  <si>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</si>
  <si>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</si>
  <si>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</si>
  <si>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</si>
  <si>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</si>
  <si>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</si>
  <si>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</si>
  <si>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</si>
  <si>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</si>
  <si>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</si>
  <si>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</si>
  <si>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</si>
  <si>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</si>
  <si>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</si>
  <si>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</si>
  <si>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</si>
  <si>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</si>
  <si>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</si>
  <si>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</si>
  <si>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</si>
  <si>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</si>
  <si>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</si>
  <si>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</si>
  <si>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</si>
  <si>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</si>
  <si>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</si>
  <si>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</si>
  <si>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</si>
  <si>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</si>
  <si>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</si>
  <si>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</si>
  <si>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</si>
  <si>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</si>
  <si>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</si>
  <si>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</si>
  <si>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</si>
  <si>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</si>
  <si>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</si>
  <si>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</si>
  <si>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</si>
  <si>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</si>
  <si>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</si>
  <si>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</si>
  <si>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</si>
  <si>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</si>
  <si>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</si>
  <si>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</si>
  <si>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</si>
  <si>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</si>
  <si>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</si>
  <si>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</si>
  <si>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</si>
  <si>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</si>
  <si>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</si>
  <si>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</si>
  <si>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</si>
  <si>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</si>
  <si>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</si>
  <si>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</si>
  <si>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</si>
  <si>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</si>
  <si>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</si>
  <si>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</si>
  <si>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</si>
  <si>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</si>
  <si>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</si>
  <si>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</si>
  <si>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</si>
  <si>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</si>
  <si>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</si>
  <si>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</si>
  <si>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</si>
  <si>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</si>
  <si>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</si>
  <si>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</si>
  <si>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</si>
  <si>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</si>
  <si>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</si>
  <si>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</si>
  <si>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</si>
  <si>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</si>
  <si>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</si>
  <si>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</si>
  <si>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</si>
  <si>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</si>
  <si>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</si>
  <si>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</si>
  <si>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</si>
  <si>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</si>
  <si>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</si>
  <si>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</si>
  <si>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</si>
  <si>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</si>
  <si>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</si>
  <si>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</si>
  <si>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</si>
  <si>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</si>
  <si>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</si>
  <si>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</si>
  <si>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</si>
  <si>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</si>
  <si>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</si>
  <si>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</si>
  <si>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</si>
  <si>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</si>
  <si>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</si>
  <si>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</si>
  <si>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</si>
  <si>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</si>
  <si>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</si>
  <si>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</si>
  <si>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</si>
  <si>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</si>
  <si>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</si>
  <si>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</si>
  <si>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</si>
  <si>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</si>
  <si>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</si>
  <si>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</si>
  <si>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</si>
  <si>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</si>
  <si>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</si>
  <si>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</si>
  <si>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</si>
  <si>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</si>
  <si>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</si>
  <si>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</si>
  <si>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</si>
  <si>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</si>
  <si>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</si>
  <si>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</si>
  <si>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</si>
  <si>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</si>
  <si>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</si>
  <si>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</si>
  <si>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</si>
  <si>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</si>
  <si>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</si>
  <si>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</si>
  <si>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</si>
  <si>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</si>
  <si>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</si>
  <si>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</si>
  <si>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</si>
  <si>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</si>
  <si>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</si>
  <si>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</si>
  <si>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</si>
  <si>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</si>
  <si>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</si>
  <si>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</si>
  <si>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</si>
  <si>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</si>
  <si>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</si>
  <si>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</si>
  <si>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</si>
  <si>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</si>
  <si>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</si>
  <si>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</si>
  <si>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</si>
  <si>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</si>
  <si>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</si>
  <si>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</si>
  <si>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</si>
  <si>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</si>
  <si>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</si>
  <si>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</si>
  <si>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</si>
  <si>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</si>
  <si>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</si>
  <si>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</si>
  <si>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</si>
  <si>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</si>
  <si>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</si>
  <si>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</si>
  <si>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</si>
  <si>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</si>
  <si>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</si>
  <si>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</si>
  <si>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</si>
  <si>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</si>
  <si>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</si>
  <si>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</si>
  <si>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</si>
  <si>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</si>
  <si>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</si>
  <si>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</si>
  <si>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</si>
  <si>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</si>
  <si>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</si>
  <si>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</si>
  <si>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</si>
  <si>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</si>
  <si>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</si>
  <si>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</si>
  <si>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</si>
  <si>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</si>
  <si>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</si>
  <si>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</si>
  <si>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</si>
  <si>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</si>
  <si>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</si>
  <si>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</si>
  <si>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</si>
  <si>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</si>
  <si>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</si>
  <si>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</si>
  <si>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</si>
  <si>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</si>
  <si>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</si>
  <si>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</si>
  <si>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</si>
  <si>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</si>
  <si>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</si>
  <si>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</si>
  <si>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</si>
  <si>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</si>
  <si>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</si>
  <si>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</si>
  <si>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</si>
  <si>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</si>
  <si>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</si>
  <si>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</si>
  <si>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</si>
  <si>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</si>
  <si>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</si>
  <si>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</si>
  <si>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</si>
  <si>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</si>
  <si>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</si>
  <si>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</si>
  <si>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</si>
  <si>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</si>
  <si>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</si>
  <si>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</si>
  <si>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</si>
  <si>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</si>
  <si>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</si>
  <si>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</si>
  <si>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</si>
  <si>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</si>
  <si>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</si>
  <si>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</si>
  <si>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</si>
  <si>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</si>
  <si>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</si>
  <si>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</si>
  <si>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</si>
  <si>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</si>
  <si>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</si>
  <si>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</si>
  <si>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</si>
  <si>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</si>
  <si>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</si>
  <si>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</si>
  <si>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</si>
  <si>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</si>
  <si>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</si>
  <si>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</si>
  <si>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</si>
  <si>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</si>
  <si>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</si>
  <si>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</si>
  <si>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</si>
  <si>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</si>
  <si>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</si>
  <si>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</si>
  <si>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</si>
  <si>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</si>
  <si>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</si>
  <si>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</si>
  <si>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</si>
  <si>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</si>
  <si>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</si>
  <si>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</si>
  <si>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</si>
  <si>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</si>
  <si>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</si>
  <si>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</si>
  <si>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</si>
  <si>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</si>
  <si>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</si>
  <si>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</si>
  <si>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</si>
  <si>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</si>
  <si>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</si>
  <si>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</si>
  <si>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</si>
  <si>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</si>
  <si>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</si>
  <si>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</si>
  <si>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</si>
  <si>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</si>
  <si>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</si>
  <si>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</si>
  <si>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</si>
  <si>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</si>
  <si>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</si>
  <si>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</si>
  <si>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</si>
  <si>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</si>
  <si>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</si>
  <si>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</si>
  <si>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</si>
  <si>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</si>
  <si>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</si>
  <si>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</si>
  <si>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</si>
  <si>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</si>
  <si>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</si>
  <si>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</si>
  <si>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</si>
  <si>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</si>
  <si>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</si>
  <si>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</si>
  <si>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</si>
  <si>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</si>
  <si>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</si>
  <si>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</si>
  <si>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</si>
  <si>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</si>
  <si>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</si>
  <si>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</si>
  <si>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</si>
  <si>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</si>
  <si>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</si>
  <si>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</si>
  <si>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</si>
  <si>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</si>
  <si>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</si>
  <si>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</si>
  <si>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</si>
  <si>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</si>
  <si>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</si>
  <si>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</si>
  <si>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</si>
  <si>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</si>
  <si>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</si>
  <si>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</si>
  <si>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</si>
  <si>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</si>
  <si>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</si>
  <si>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</si>
  <si>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</si>
  <si>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</si>
  <si>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</si>
  <si>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</si>
  <si>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</si>
  <si>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</si>
  <si>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</si>
  <si>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</si>
  <si>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</si>
  <si>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</si>
  <si>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</si>
  <si>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</si>
  <si>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</si>
  <si>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</si>
  <si>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</si>
  <si>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</si>
  <si>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</si>
  <si>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</si>
  <si>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</si>
  <si>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</si>
  <si>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</si>
  <si>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</si>
  <si>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</si>
  <si>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</si>
  <si>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</si>
  <si>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</si>
  <si>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</si>
  <si>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</si>
  <si>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</si>
  <si>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</si>
  <si>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</si>
  <si>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</si>
  <si>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</si>
  <si>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</si>
  <si>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</si>
  <si>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</si>
  <si>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</si>
  <si>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</si>
  <si>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</si>
  <si>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</si>
  <si>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</si>
  <si>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</si>
  <si>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</si>
  <si>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</si>
  <si>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</si>
  <si>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</si>
  <si>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</si>
  <si>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</si>
  <si>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</si>
  <si>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</si>
  <si>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</si>
  <si>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</si>
  <si>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</si>
  <si>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</si>
  <si>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</si>
  <si>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</si>
  <si>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</si>
  <si>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</si>
  <si>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</si>
  <si>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</si>
  <si>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</si>
  <si>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</si>
  <si>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</si>
  <si>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</si>
  <si>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</si>
  <si>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</si>
  <si>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</si>
  <si>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</si>
  <si>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</si>
  <si>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</si>
  <si>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</si>
  <si>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</si>
  <si>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</si>
  <si>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</si>
  <si>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</si>
  <si>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</si>
  <si>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</si>
  <si>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</si>
  <si>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</si>
  <si>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</si>
  <si>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</si>
  <si>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</si>
  <si>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</si>
  <si>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</si>
  <si>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</si>
  <si>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</si>
  <si>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</si>
  <si>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</si>
  <si>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</si>
  <si>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</si>
  <si>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</si>
  <si>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</si>
  <si>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</si>
  <si>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</si>
  <si>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</si>
  <si>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</si>
  <si>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</si>
  <si>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</si>
  <si>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</si>
  <si>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</si>
  <si>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</si>
  <si>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</si>
  <si>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</si>
  <si>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</si>
  <si>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</si>
  <si>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</si>
  <si>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</si>
  <si>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</si>
  <si>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</si>
  <si>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</si>
  <si>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</si>
  <si>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</si>
  <si>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</si>
  <si>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</si>
  <si>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</si>
  <si>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</si>
  <si>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</si>
  <si>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</si>
  <si>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</si>
  <si>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</si>
  <si>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</si>
  <si>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</si>
  <si>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</si>
  <si>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</si>
  <si>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</si>
  <si>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</si>
  <si>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</si>
  <si>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</si>
  <si>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</si>
  <si>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</si>
  <si>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</si>
  <si>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</si>
  <si>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</si>
  <si>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</si>
  <si>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</si>
  <si>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</si>
  <si>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</si>
  <si>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</si>
  <si>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</si>
  <si>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</si>
  <si>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</si>
  <si>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</si>
  <si>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</si>
  <si>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</si>
  <si>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</si>
  <si>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</si>
  <si>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</si>
  <si>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</si>
  <si>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</si>
  <si>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</si>
  <si>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</si>
  <si>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</si>
  <si>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</si>
  <si>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</si>
  <si>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</si>
  <si>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</si>
  <si>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</si>
  <si>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</si>
  <si>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</si>
  <si>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</si>
  <si>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</si>
  <si>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</si>
  <si>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</si>
  <si>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</si>
  <si>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</si>
  <si>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</si>
  <si>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</si>
  <si>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</si>
  <si>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</si>
  <si>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</si>
  <si>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</si>
  <si>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</si>
  <si>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</si>
  <si>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</si>
  <si>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</si>
  <si>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</si>
  <si>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</si>
  <si>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</si>
  <si>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</si>
  <si>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</si>
  <si>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</si>
  <si>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</si>
  <si>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</si>
  <si>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</si>
  <si>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</si>
  <si>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</si>
  <si>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</si>
  <si>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</si>
  <si>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</si>
  <si>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</si>
  <si>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</si>
  <si>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</si>
  <si>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</si>
  <si>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</si>
  <si>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</si>
  <si>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</si>
  <si>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</si>
  <si>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</si>
  <si>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</si>
  <si>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</si>
  <si>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</si>
  <si>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</si>
  <si>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</si>
  <si>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</si>
  <si>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</si>
  <si>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</si>
  <si>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</si>
  <si>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</si>
  <si>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</si>
  <si>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</si>
  <si>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</si>
  <si>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</si>
  <si>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</si>
  <si>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</si>
  <si>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</si>
  <si>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</si>
  <si>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</si>
  <si>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</si>
  <si>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</si>
  <si>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</si>
  <si>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</si>
  <si>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</si>
  <si>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</si>
  <si>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</si>
  <si>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</si>
  <si>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</si>
  <si>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</si>
  <si>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</si>
  <si>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</si>
  <si>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</si>
  <si>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</si>
  <si>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</si>
  <si>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</si>
  <si>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</si>
  <si>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</si>
  <si>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</si>
  <si>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</si>
  <si>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</si>
  <si>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</si>
  <si>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</si>
  <si>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</si>
  <si>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</si>
  <si>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</si>
  <si>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</si>
  <si>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</si>
  <si>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</si>
  <si>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</si>
  <si>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</si>
  <si>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</si>
  <si>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</si>
  <si>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</si>
  <si>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</si>
  <si>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</si>
  <si>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</si>
  <si>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</si>
  <si>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</si>
  <si>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</si>
  <si>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</si>
  <si>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</si>
  <si>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</si>
  <si>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</si>
  <si>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</si>
  <si>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</si>
  <si>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</si>
  <si>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</si>
  <si>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</si>
  <si>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</si>
  <si>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</si>
  <si>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</si>
  <si>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</si>
  <si>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</si>
  <si>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</si>
  <si>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</si>
  <si>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</si>
  <si>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</si>
  <si>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</si>
  <si>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</si>
  <si>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</si>
  <si>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</si>
  <si>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</si>
  <si>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</si>
  <si>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</si>
  <si>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</si>
  <si>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</si>
  <si>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</si>
  <si>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</si>
  <si>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</si>
  <si>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</si>
  <si>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</si>
  <si>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</si>
  <si>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</si>
  <si>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</si>
  <si>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</si>
  <si>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</si>
  <si>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</si>
  <si>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</si>
  <si>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</si>
  <si>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</si>
  <si>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</si>
  <si>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</si>
  <si>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</si>
  <si>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</si>
  <si>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</si>
  <si>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</si>
  <si>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</si>
  <si>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</si>
  <si>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</si>
  <si>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</si>
  <si>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</si>
  <si>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</si>
  <si>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</si>
  <si>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</si>
  <si>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</si>
  <si>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</si>
  <si>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</si>
  <si>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</si>
  <si>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</si>
  <si>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</si>
  <si>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</si>
  <si>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</si>
  <si>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</si>
  <si>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</si>
  <si>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</si>
  <si>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</si>
  <si>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</si>
  <si>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</si>
  <si>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</si>
  <si>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</si>
  <si>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</si>
  <si>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</si>
  <si>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</si>
  <si>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</si>
  <si>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</si>
  <si>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</si>
  <si>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</si>
  <si>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</si>
  <si>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</si>
  <si>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</si>
  <si>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</si>
  <si>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</si>
  <si>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</si>
  <si>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</si>
  <si>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</si>
  <si>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</si>
  <si>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</si>
  <si>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</si>
  <si>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</si>
  <si>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</si>
  <si>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</si>
  <si>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</si>
  <si>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</si>
  <si>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</si>
  <si>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</si>
  <si>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</si>
  <si>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</si>
  <si>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</si>
  <si>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</si>
  <si>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</si>
  <si>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</si>
  <si>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</si>
  <si>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</si>
  <si>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</si>
  <si>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</si>
  <si>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</si>
  <si>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</si>
  <si>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</si>
  <si>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</si>
  <si>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</si>
  <si>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</si>
  <si>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</si>
  <si>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</si>
  <si>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</si>
  <si>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</si>
  <si>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</si>
  <si>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</si>
  <si>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</si>
  <si>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</si>
  <si>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</si>
  <si>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</si>
  <si>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</si>
  <si>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</si>
  <si>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</si>
  <si>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</si>
  <si>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</si>
  <si>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</si>
  <si>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</si>
  <si>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</si>
  <si>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</si>
  <si>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</si>
  <si>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</si>
  <si>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</si>
  <si>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</si>
  <si>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</si>
  <si>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</si>
  <si>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</si>
  <si>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</si>
  <si>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</si>
  <si>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</si>
  <si>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</si>
  <si>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</si>
  <si>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</si>
  <si>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</si>
  <si>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</si>
  <si>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</si>
  <si>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</si>
  <si>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</si>
  <si>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</si>
  <si>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</si>
  <si>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</si>
  <si>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</si>
  <si>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</si>
  <si>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</si>
  <si>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</si>
  <si>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</si>
  <si>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</si>
  <si>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</si>
  <si>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</si>
  <si>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</si>
  <si>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</si>
  <si>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</si>
  <si>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</si>
  <si>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</si>
  <si>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</si>
  <si>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</si>
  <si>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</si>
  <si>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</si>
  <si>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</si>
  <si>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</si>
  <si>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</si>
  <si>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</si>
  <si>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</si>
  <si>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</si>
  <si>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</si>
  <si>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</si>
  <si>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</si>
  <si>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</si>
  <si>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</si>
  <si>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</si>
  <si>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</si>
  <si>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</si>
  <si>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</si>
  <si>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</si>
  <si>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</si>
  <si>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</si>
  <si>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</si>
  <si>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</si>
  <si>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</si>
  <si>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</si>
  <si>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</si>
  <si>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</si>
  <si>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</si>
  <si>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</si>
  <si>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</si>
  <si>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</si>
  <si>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</si>
  <si>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</si>
  <si>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</si>
  <si>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</si>
  <si>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</si>
  <si>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</si>
  <si>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</si>
  <si>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</si>
  <si>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</si>
  <si>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</si>
  <si>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</si>
  <si>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</si>
  <si>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</si>
  <si>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</si>
  <si>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</si>
  <si>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</si>
  <si>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</si>
  <si>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</si>
  <si>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</si>
  <si>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</si>
  <si>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</si>
  <si>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</si>
  <si>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</si>
  <si>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</si>
  <si>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</si>
  <si>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</si>
  <si>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</si>
  <si>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</si>
  <si>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</si>
  <si>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</si>
  <si>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</si>
  <si>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</si>
  <si>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</si>
  <si>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</si>
  <si>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</si>
  <si>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</si>
  <si>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</si>
  <si>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</si>
  <si>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</si>
  <si>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</si>
  <si>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</si>
  <si>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</si>
  <si>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</si>
  <si>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</si>
  <si>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</si>
  <si>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</si>
  <si>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</si>
  <si>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</si>
  <si>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</si>
  <si>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</si>
  <si>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</si>
  <si>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</si>
  <si>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</si>
  <si>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</si>
  <si>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</si>
  <si>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</si>
  <si>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</si>
  <si>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</si>
  <si>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</si>
  <si>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</si>
  <si>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</si>
  <si>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</si>
  <si>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</si>
  <si>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</si>
  <si>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</si>
  <si>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</si>
  <si>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</si>
  <si>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</si>
  <si>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</si>
  <si>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</si>
  <si>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</si>
  <si>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</si>
  <si>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</si>
  <si>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</si>
  <si>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</si>
  <si>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</si>
  <si>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</si>
  <si>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</si>
  <si>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</si>
  <si>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</si>
  <si>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</si>
  <si>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</si>
  <si>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</si>
  <si>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</si>
  <si>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</si>
  <si>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</si>
  <si>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</si>
  <si>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</si>
  <si>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</si>
  <si>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</si>
  <si>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</si>
  <si>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</si>
  <si>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</si>
  <si>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</si>
  <si>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</si>
  <si>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</si>
  <si>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</si>
  <si>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</si>
  <si>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</si>
  <si>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</si>
  <si>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</si>
  <si>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</si>
  <si>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</si>
  <si>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</si>
  <si>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</si>
  <si>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</si>
  <si>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</si>
  <si>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</si>
  <si>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</si>
  <si>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</si>
  <si>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</si>
  <si>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</si>
  <si>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</si>
  <si>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</si>
  <si>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</si>
  <si>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</si>
  <si>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</si>
  <si>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</si>
  <si>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</si>
  <si>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</si>
  <si>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</si>
  <si>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</si>
  <si>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</si>
  <si>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</si>
  <si>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</si>
  <si>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</si>
  <si>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</si>
  <si>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</si>
  <si>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</si>
  <si>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</si>
  <si>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</si>
  <si>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</si>
  <si>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</si>
  <si>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</si>
  <si>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</si>
  <si>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</si>
  <si>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</si>
  <si>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</si>
  <si>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</si>
  <si>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</si>
  <si>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</si>
  <si>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</si>
  <si>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</si>
  <si>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</si>
  <si>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</si>
  <si>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</si>
  <si>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</si>
  <si>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</si>
  <si>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</si>
  <si>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</si>
  <si>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</si>
  <si>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</si>
  <si>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</si>
  <si>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</si>
  <si>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</si>
  <si>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</si>
  <si>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</si>
  <si>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</si>
  <si>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</si>
  <si>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</si>
  <si>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</si>
  <si>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</si>
  <si>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</si>
  <si>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</si>
  <si>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</si>
  <si>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</si>
  <si>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</si>
  <si>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</si>
  <si>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</si>
  <si>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</si>
  <si>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</si>
  <si>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</si>
  <si>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</si>
  <si>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</si>
  <si>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</si>
  <si>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</si>
  <si>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</si>
  <si>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</si>
  <si>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</si>
  <si>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</si>
  <si>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</si>
  <si>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</si>
  <si>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</si>
  <si>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</si>
  <si>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</si>
  <si>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</si>
  <si>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</si>
  <si>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</si>
  <si>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</si>
  <si>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</si>
  <si>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</si>
  <si>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</si>
  <si>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</si>
  <si>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</si>
  <si>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</si>
  <si>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</si>
  <si>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</si>
  <si>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</si>
  <si>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</si>
  <si>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</si>
  <si>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</si>
  <si>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</si>
  <si>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</si>
  <si>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</si>
  <si>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</si>
  <si>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</si>
  <si>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</si>
  <si>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</si>
  <si>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</si>
  <si>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</si>
  <si>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</si>
  <si>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</si>
  <si>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</si>
  <si>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</si>
  <si>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</si>
  <si>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</si>
  <si>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</si>
  <si>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</si>
  <si>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</si>
  <si>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</si>
  <si>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</si>
  <si>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</si>
  <si>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</si>
  <si>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</si>
  <si>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</si>
  <si>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</si>
  <si>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</si>
  <si>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</si>
  <si>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</si>
  <si>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</si>
  <si>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</si>
  <si>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</si>
  <si>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</si>
  <si>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</si>
  <si>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</si>
  <si>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</si>
  <si>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</si>
  <si>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</si>
  <si>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</si>
  <si>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</si>
  <si>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</si>
  <si>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</si>
  <si>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</si>
  <si>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</si>
  <si>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</si>
  <si>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</si>
  <si>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</si>
  <si>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</si>
  <si>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</si>
  <si>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</si>
  <si>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</si>
  <si>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</si>
  <si>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</si>
  <si>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</si>
  <si>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</si>
  <si>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</si>
  <si>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</si>
  <si>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</si>
  <si>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</si>
  <si>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</si>
  <si>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</si>
  <si>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</si>
  <si>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</si>
  <si>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</si>
  <si>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</si>
  <si>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</si>
  <si>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</si>
  <si>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</si>
  <si>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</si>
  <si>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</si>
  <si>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</si>
  <si>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</si>
  <si>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</si>
  <si>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</si>
  <si>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</si>
  <si>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</si>
  <si>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</si>
  <si>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</si>
  <si>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</si>
  <si>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</si>
  <si>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</si>
  <si>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</si>
  <si>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</si>
  <si>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</si>
  <si>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</si>
  <si>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</si>
  <si>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</si>
  <si>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</si>
  <si>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</si>
  <si>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</si>
  <si>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</si>
  <si>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</si>
  <si>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</si>
  <si>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</si>
  <si>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</si>
  <si>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</si>
  <si>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</si>
  <si>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</si>
  <si>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</si>
  <si>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</si>
  <si>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</si>
  <si>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</si>
  <si>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</si>
  <si>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</si>
  <si>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</si>
  <si>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</si>
  <si>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</si>
  <si>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</si>
  <si>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</si>
  <si>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</si>
  <si>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</si>
  <si>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</si>
  <si>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</si>
  <si>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</si>
  <si>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</si>
  <si>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</si>
  <si>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</si>
  <si>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</si>
  <si>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</si>
  <si>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</si>
  <si>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</si>
  <si>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</si>
  <si>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</si>
  <si>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</si>
  <si>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</si>
  <si>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</si>
  <si>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</si>
  <si>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</si>
  <si>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</si>
  <si>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</si>
  <si>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</si>
  <si>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</si>
  <si>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</si>
  <si>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</si>
  <si>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</si>
  <si>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</si>
  <si>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</si>
  <si>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</si>
  <si>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</si>
  <si>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</si>
  <si>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</si>
  <si>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</si>
  <si>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</si>
  <si>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</si>
  <si>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</si>
  <si>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</si>
  <si>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</si>
  <si>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</si>
  <si>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</si>
  <si>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</si>
  <si>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</si>
  <si>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</si>
  <si>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</si>
  <si>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</si>
  <si>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</si>
  <si>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</si>
  <si>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</si>
  <si>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</si>
  <si>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</si>
  <si>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</si>
  <si>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</si>
  <si>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</si>
  <si>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</si>
  <si>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</si>
  <si>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</si>
  <si>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</si>
  <si>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</si>
  <si>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</si>
  <si>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</si>
  <si>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</si>
  <si>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</si>
  <si>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</si>
  <si>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</si>
  <si>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</si>
  <si>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</si>
  <si>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</si>
  <si>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</si>
  <si>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</si>
  <si>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</si>
  <si>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</si>
  <si>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</si>
  <si>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</si>
  <si>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</si>
  <si>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</si>
  <si>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</si>
  <si>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</si>
  <si>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</si>
  <si>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</si>
  <si>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</si>
  <si>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</si>
  <si>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</si>
  <si>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</si>
  <si>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</si>
  <si>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</si>
  <si>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</si>
  <si>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</si>
  <si>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</si>
  <si>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</si>
  <si>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</si>
  <si>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</si>
  <si>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</si>
  <si>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</si>
  <si>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</si>
  <si>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</si>
  <si>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</si>
  <si>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</si>
  <si>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</si>
  <si>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</si>
  <si>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</si>
  <si>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</si>
  <si>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</si>
  <si>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</si>
  <si>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</si>
  <si>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</si>
  <si>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</si>
  <si>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</si>
  <si>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</si>
  <si>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</si>
  <si>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</si>
  <si>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</si>
  <si>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</si>
  <si>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</si>
  <si>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</si>
  <si>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</si>
  <si>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</si>
  <si>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</si>
  <si>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</si>
  <si>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</si>
  <si>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</si>
  <si>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</si>
  <si>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</si>
  <si>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</si>
  <si>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</si>
  <si>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</si>
  <si>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</si>
  <si>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</si>
  <si>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</si>
  <si>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</si>
  <si>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</si>
  <si>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</si>
  <si>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</si>
  <si>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</si>
  <si>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</si>
  <si>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</si>
  <si>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</si>
  <si>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</si>
  <si>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</si>
  <si>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</si>
  <si>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</si>
  <si>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</si>
  <si>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</si>
  <si>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</si>
  <si>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</si>
  <si>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</si>
  <si>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</si>
  <si>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</si>
  <si>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</si>
  <si>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</si>
  <si>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</si>
  <si>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</si>
  <si>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</si>
  <si>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</si>
  <si>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</si>
  <si>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</si>
  <si>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</si>
  <si>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</si>
  <si>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</si>
  <si>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</si>
  <si>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</si>
  <si>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</si>
  <si>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</si>
  <si>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</si>
  <si>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</si>
  <si>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</si>
  <si>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</si>
  <si>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</si>
  <si>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</si>
  <si>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</si>
  <si>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</si>
  <si>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</si>
  <si>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</si>
  <si>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</si>
  <si>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</si>
  <si>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</si>
  <si>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</si>
  <si>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</si>
  <si>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</si>
  <si>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</si>
  <si>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</si>
  <si>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</si>
  <si>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</si>
  <si>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</si>
  <si>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</si>
  <si>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</si>
  <si>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</si>
  <si>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</si>
  <si>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</si>
  <si>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</si>
  <si>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</si>
  <si>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</si>
  <si>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</si>
  <si>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</si>
  <si>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</si>
  <si>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</si>
  <si>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</si>
  <si>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</si>
  <si>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</si>
  <si>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</si>
  <si>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</si>
  <si>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</si>
  <si>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</si>
  <si>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</si>
  <si>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</si>
  <si>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</si>
  <si>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</si>
  <si>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</si>
  <si>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</si>
  <si>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</si>
  <si>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</si>
  <si>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</si>
  <si>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</si>
  <si>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</si>
  <si>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</si>
  <si>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</si>
  <si>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</si>
  <si>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</si>
  <si>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</si>
  <si>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</si>
  <si>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</si>
  <si>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</si>
  <si>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</si>
  <si>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</si>
  <si>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</si>
  <si>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</si>
  <si>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</si>
  <si>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</si>
  <si>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</si>
  <si>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</si>
  <si>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</si>
  <si>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</si>
  <si>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</si>
  <si>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</si>
  <si>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</si>
  <si>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</si>
  <si>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</si>
  <si>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</si>
  <si>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</si>
  <si>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</si>
  <si>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</si>
  <si>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</si>
  <si>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</si>
  <si>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</si>
  <si>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</si>
  <si>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</si>
  <si>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</si>
  <si>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</si>
  <si>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</si>
  <si>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</si>
  <si>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</si>
  <si>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</si>
  <si>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</si>
  <si>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</si>
  <si>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</si>
  <si>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</si>
  <si>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</si>
  <si>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</si>
  <si>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</si>
  <si>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</si>
  <si>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</si>
  <si>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</si>
  <si>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</si>
  <si>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</si>
  <si>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</si>
  <si>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</si>
  <si>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</si>
  <si>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</si>
  <si>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</si>
  <si>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</si>
  <si>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</si>
  <si>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</si>
  <si>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</si>
  <si>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</si>
  <si>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</si>
  <si>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</si>
  <si>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</si>
  <si>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</si>
  <si>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</si>
  <si>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</si>
  <si>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</si>
  <si>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</si>
  <si>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</si>
  <si>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</si>
  <si>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</si>
  <si>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</si>
  <si>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</si>
  <si>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</si>
  <si>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</si>
  <si>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</si>
  <si>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</si>
  <si>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</si>
  <si>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</si>
  <si>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</si>
  <si>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</si>
  <si>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</si>
  <si>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</si>
  <si>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</si>
  <si>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</si>
  <si>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</si>
  <si>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</si>
  <si>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</si>
  <si>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</si>
  <si>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</si>
  <si>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</si>
  <si>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</si>
  <si>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</si>
  <si>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</si>
  <si>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</si>
  <si>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</si>
  <si>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</si>
  <si>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</si>
  <si>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</si>
  <si>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</si>
  <si>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</si>
  <si>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</si>
  <si>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</si>
  <si>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</si>
  <si>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</si>
  <si>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</si>
  <si>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</si>
  <si>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</si>
  <si>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</si>
  <si>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</si>
  <si>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</si>
  <si>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</si>
  <si>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</si>
  <si>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</si>
  <si>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</si>
  <si>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</si>
  <si>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</si>
  <si>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</si>
  <si>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</si>
  <si>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</si>
  <si>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</si>
  <si>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</si>
  <si>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</si>
  <si>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</si>
  <si>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</si>
  <si>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</si>
  <si>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</si>
  <si>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</si>
  <si>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</si>
  <si>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</si>
  <si>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</si>
  <si>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</si>
  <si>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</si>
  <si>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</si>
  <si>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</si>
  <si>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</si>
  <si>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</si>
  <si>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</si>
  <si>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</si>
  <si>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</si>
  <si>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</si>
  <si>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</si>
  <si>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</si>
  <si>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</si>
  <si>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</si>
  <si>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</si>
  <si>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</si>
  <si>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</si>
  <si>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</si>
  <si>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</si>
  <si>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</si>
  <si>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</si>
  <si>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</si>
  <si>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</si>
  <si>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</si>
  <si>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</si>
  <si>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</si>
  <si>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</si>
  <si>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</si>
  <si>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</si>
  <si>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</si>
  <si>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</si>
  <si>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</si>
  <si>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</si>
  <si>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</si>
  <si>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</si>
  <si>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</si>
  <si>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</si>
  <si>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</si>
  <si>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</si>
  <si>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</si>
  <si>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</si>
  <si>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</si>
  <si>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</si>
  <si>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</si>
  <si>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</si>
  <si>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</si>
  <si>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</si>
  <si>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</si>
  <si>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</si>
  <si>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</si>
  <si>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</si>
  <si>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</si>
  <si>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</si>
  <si>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</si>
  <si>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</si>
  <si>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</si>
  <si>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</si>
  <si>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</si>
  <si>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</si>
  <si>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</si>
  <si>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</si>
  <si>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</si>
  <si>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</si>
  <si>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</si>
  <si>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</si>
  <si>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</si>
  <si>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</si>
  <si>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</si>
  <si>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</si>
  <si>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</si>
  <si>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</si>
  <si>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</si>
  <si>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</si>
  <si>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</si>
  <si>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</si>
  <si>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</si>
  <si>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</si>
  <si>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</si>
  <si>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</si>
  <si>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</si>
  <si>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</si>
  <si>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</si>
  <si>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</si>
  <si>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</si>
  <si>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</si>
  <si>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</si>
  <si>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</si>
  <si>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</si>
  <si>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</si>
  <si>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</si>
  <si>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</si>
  <si>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</si>
  <si>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</si>
  <si>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</si>
  <si>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</si>
  <si>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</si>
  <si>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</si>
  <si>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</si>
  <si>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</si>
  <si>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</si>
  <si>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</si>
  <si>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</si>
  <si>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</si>
  <si>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</si>
  <si>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</si>
  <si>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</si>
  <si>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</si>
  <si>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</si>
  <si>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</si>
  <si>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</si>
  <si>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</si>
  <si>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</si>
  <si>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</si>
  <si>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</si>
  <si>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</si>
  <si>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</si>
  <si>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</si>
  <si>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</si>
  <si>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</si>
  <si>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</si>
  <si>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</si>
  <si>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</si>
  <si>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</si>
  <si>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</si>
  <si>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</si>
  <si>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</si>
  <si>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</si>
  <si>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</si>
  <si>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</si>
  <si>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</si>
  <si>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</si>
  <si>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</si>
  <si>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</si>
  <si>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</si>
  <si>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</si>
  <si>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</si>
  <si>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</si>
  <si>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</si>
  <si>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</si>
  <si>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</si>
  <si>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</si>
  <si>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</si>
  <si>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</si>
  <si>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</si>
  <si>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</si>
  <si>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</si>
  <si>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</si>
  <si>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</si>
  <si>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</si>
  <si>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</si>
  <si>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</si>
  <si>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</si>
  <si>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</si>
  <si>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</si>
  <si>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</si>
  <si>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</si>
  <si>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</si>
  <si>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</si>
  <si>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</si>
  <si>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</si>
  <si>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</si>
  <si>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</si>
  <si>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</si>
  <si>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</si>
  <si>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</si>
  <si>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</si>
  <si>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</si>
  <si>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</si>
  <si>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</si>
  <si>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</si>
  <si>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</si>
  <si>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</si>
  <si>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</si>
  <si>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</si>
  <si>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</si>
  <si>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</si>
  <si>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</si>
  <si>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</si>
  <si>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</si>
  <si>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</si>
  <si>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</si>
  <si>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</si>
  <si>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</si>
  <si>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</si>
  <si>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</si>
  <si>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</si>
  <si>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</si>
  <si>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</si>
  <si>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</si>
  <si>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</si>
  <si>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</si>
  <si>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</si>
  <si>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</si>
  <si>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</si>
  <si>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</si>
  <si>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</si>
  <si>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</si>
  <si>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</si>
  <si>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</si>
  <si>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</si>
  <si>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</si>
  <si>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</si>
  <si>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</si>
  <si>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</si>
  <si>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</si>
  <si>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</si>
  <si>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</si>
  <si>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</si>
  <si>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</si>
  <si>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</si>
  <si>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</si>
  <si>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</si>
  <si>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</si>
  <si>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</si>
  <si>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</si>
  <si>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</si>
  <si>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</si>
  <si>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</si>
  <si>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</si>
  <si>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</si>
  <si>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</si>
  <si>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</si>
  <si>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</si>
  <si>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</si>
  <si>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</si>
  <si>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</si>
  <si>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</si>
  <si>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</si>
  <si>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</si>
  <si>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</si>
  <si>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</si>
  <si>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</si>
  <si>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</si>
  <si>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</si>
  <si>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</si>
  <si>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</si>
  <si>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</si>
  <si>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</si>
  <si>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</si>
  <si>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</si>
  <si>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</si>
  <si>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</si>
  <si>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</si>
  <si>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</si>
  <si>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</si>
  <si>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</si>
  <si>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</si>
  <si>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</si>
  <si>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</si>
  <si>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</si>
  <si>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</si>
  <si>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</si>
  <si>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</si>
  <si>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</si>
  <si>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</si>
  <si>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</si>
  <si>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</si>
  <si>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</si>
  <si>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</si>
  <si>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</si>
  <si>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</si>
  <si>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</si>
  <si>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</si>
  <si>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</si>
  <si>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</si>
  <si>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</si>
  <si>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</si>
  <si>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</si>
  <si>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</si>
  <si>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</si>
  <si>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</si>
  <si>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</si>
  <si>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</si>
  <si>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</si>
  <si>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</si>
  <si>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</si>
  <si>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</si>
  <si>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</si>
  <si>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</si>
  <si>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</si>
  <si>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</si>
  <si>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</si>
  <si>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</si>
  <si>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</si>
  <si>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</si>
  <si>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</si>
  <si>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</si>
  <si>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</si>
  <si>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</si>
  <si>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</si>
  <si>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</si>
  <si>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</si>
  <si>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</si>
  <si>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</si>
  <si>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</si>
  <si>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</si>
  <si>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</si>
  <si>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</si>
  <si>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</si>
  <si>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</si>
  <si>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</si>
  <si>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</si>
  <si>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</si>
  <si>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</si>
  <si>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</si>
  <si>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</si>
  <si>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</si>
  <si>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</si>
  <si>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</si>
  <si>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</si>
  <si>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</si>
  <si>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</si>
  <si>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</si>
  <si>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</si>
  <si>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</si>
  <si>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</si>
  <si>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</si>
  <si>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</si>
  <si>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</si>
  <si>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</si>
  <si>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</si>
  <si>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</si>
  <si>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</si>
  <si>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</si>
  <si>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</si>
  <si>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</si>
  <si>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</si>
  <si>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</si>
  <si>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</si>
  <si>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</si>
  <si>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</si>
  <si>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</si>
  <si>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</si>
  <si>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</si>
  <si>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</si>
  <si>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</si>
  <si>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</si>
  <si>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</si>
  <si>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</si>
  <si>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</si>
  <si>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</si>
  <si>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</si>
  <si>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</si>
  <si>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</si>
  <si>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</si>
  <si>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</si>
  <si>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</si>
  <si>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</si>
  <si>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</si>
  <si>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</si>
  <si>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</si>
  <si>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</si>
  <si>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</si>
  <si>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</si>
  <si>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</si>
  <si>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</si>
  <si>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</si>
  <si>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</si>
  <si>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</si>
  <si>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</si>
  <si>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</si>
  <si>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</si>
  <si>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</si>
  <si>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</si>
  <si>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</si>
  <si>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</si>
  <si>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</si>
  <si>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</si>
  <si>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</si>
  <si>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</si>
  <si>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</si>
  <si>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</si>
  <si>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</si>
  <si>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</si>
  <si>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</si>
  <si>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</si>
  <si>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</si>
  <si>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</si>
  <si>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</si>
  <si>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</si>
  <si>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</si>
  <si>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</si>
  <si>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</si>
  <si>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</si>
  <si>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</si>
  <si>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</si>
  <si>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</si>
  <si>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</si>
  <si>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</si>
  <si>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</si>
  <si>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</si>
  <si>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</si>
  <si>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</si>
  <si>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</si>
  <si>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</si>
  <si>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</si>
  <si>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</si>
  <si>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</si>
  <si>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</si>
  <si>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</si>
  <si>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</si>
  <si>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</si>
  <si>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</si>
  <si>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</si>
  <si>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</si>
  <si>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</si>
  <si>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</si>
  <si>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</si>
  <si>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</si>
  <si>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</si>
  <si>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</si>
  <si>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</si>
  <si>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</si>
  <si>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</si>
  <si>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</si>
  <si>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</si>
  <si>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</si>
  <si>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</si>
  <si>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</si>
  <si>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</si>
  <si>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</si>
  <si>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</si>
  <si>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</si>
  <si>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</si>
  <si>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</si>
  <si>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</si>
  <si>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</si>
  <si>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</si>
  <si>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</si>
  <si>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</si>
  <si>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</si>
  <si>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</si>
  <si>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</si>
  <si>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</si>
  <si>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</si>
  <si>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</si>
  <si>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</si>
  <si>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</si>
  <si>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</si>
  <si>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</si>
  <si>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</si>
  <si>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</si>
  <si>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</si>
  <si>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</si>
  <si>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</si>
  <si>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</si>
  <si>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</si>
  <si>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</si>
  <si>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</si>
  <si>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</si>
  <si>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</si>
  <si>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</si>
  <si>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</si>
  <si>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</si>
  <si>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</si>
  <si>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</si>
  <si>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</si>
  <si>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</si>
  <si>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</si>
  <si>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</si>
  <si>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</si>
  <si>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</si>
  <si>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</si>
  <si>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</si>
  <si>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</si>
  <si>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</si>
  <si>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</si>
  <si>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</si>
  <si>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</si>
  <si>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</si>
  <si>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</si>
  <si>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</si>
  <si>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</si>
  <si>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</si>
  <si>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</si>
  <si>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</si>
  <si>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</si>
  <si>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</si>
  <si>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</si>
  <si>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</si>
  <si>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</si>
  <si>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</si>
  <si>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</si>
  <si>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</si>
  <si>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</si>
  <si>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</si>
  <si>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</si>
  <si>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</si>
  <si>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</si>
  <si>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</si>
  <si>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</si>
  <si>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</si>
  <si>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</si>
  <si>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</si>
  <si>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</si>
  <si>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</si>
  <si>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</si>
  <si>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</si>
  <si>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</si>
  <si>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</si>
  <si>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</si>
  <si>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</si>
  <si>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</si>
  <si>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</si>
  <si>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</si>
  <si>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</si>
  <si>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</si>
  <si>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</si>
  <si>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</si>
  <si>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</si>
  <si>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</si>
  <si>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</si>
  <si>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</si>
  <si>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</si>
  <si>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</si>
  <si>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</si>
  <si>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</si>
  <si>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</si>
  <si>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</si>
  <si>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</si>
  <si>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</si>
  <si>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</si>
  <si>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</si>
  <si>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</si>
  <si>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</si>
  <si>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</si>
  <si>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</si>
  <si>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</si>
  <si>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</si>
  <si>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</si>
  <si>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</si>
  <si>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</si>
  <si>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</si>
  <si>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</si>
  <si>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</si>
  <si>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</si>
  <si>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</si>
  <si>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</si>
  <si>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</si>
  <si>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</si>
  <si>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</si>
  <si>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</si>
  <si>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</si>
  <si>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</si>
  <si>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</si>
  <si>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</si>
  <si>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</si>
  <si>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</si>
  <si>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</si>
  <si>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</si>
  <si>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</si>
  <si>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</si>
  <si>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</si>
  <si>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</si>
  <si>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</si>
  <si>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</si>
  <si>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</si>
  <si>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</si>
  <si>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</si>
  <si>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</si>
  <si>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</si>
  <si>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</si>
  <si>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</si>
  <si>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</si>
  <si>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</si>
  <si>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</si>
  <si>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</si>
  <si>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</si>
  <si>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</si>
  <si>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</si>
  <si>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</si>
  <si>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</si>
  <si>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</si>
  <si>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</si>
  <si>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</si>
  <si>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</si>
  <si>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</si>
  <si>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</si>
  <si>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</si>
  <si>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</si>
  <si>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</si>
  <si>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</si>
  <si>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</si>
  <si>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</si>
  <si>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</si>
  <si>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</si>
  <si>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</si>
  <si>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</si>
  <si>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</si>
  <si>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</si>
  <si>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</si>
  <si>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</si>
  <si>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</si>
  <si>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</si>
  <si>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</si>
  <si>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</si>
  <si>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</si>
  <si>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</si>
  <si>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</si>
  <si>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</si>
  <si>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</si>
  <si>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</si>
  <si>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</si>
  <si>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</si>
  <si>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</si>
  <si>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</si>
  <si>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</si>
  <si>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</si>
  <si>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</si>
  <si>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</si>
  <si>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</si>
  <si>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</si>
  <si>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</si>
  <si>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</si>
  <si>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</si>
  <si>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</si>
  <si>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</si>
  <si>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</si>
  <si>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</si>
  <si>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</si>
  <si>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</si>
  <si>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</si>
  <si>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</si>
  <si>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</si>
  <si>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</si>
  <si>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</si>
  <si>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</si>
  <si>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</si>
  <si>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</si>
  <si>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</si>
  <si>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</si>
  <si>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</si>
  <si>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</si>
  <si>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</si>
  <si>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</si>
  <si>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</si>
  <si>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</si>
  <si>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</si>
  <si>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</si>
  <si>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</si>
  <si>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</si>
  <si>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</si>
  <si>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</si>
  <si>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</si>
  <si>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</si>
  <si>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</si>
  <si>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</si>
  <si>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</si>
  <si>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</si>
  <si>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</si>
  <si>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</si>
  <si>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</si>
  <si>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</si>
  <si>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</si>
  <si>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</si>
  <si>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</si>
  <si>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</si>
  <si>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</si>
  <si>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</si>
  <si>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</si>
  <si>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</si>
  <si>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</si>
  <si>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</si>
  <si>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</si>
  <si>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</si>
  <si>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</si>
  <si>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</si>
  <si>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</si>
  <si>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</si>
  <si>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</si>
  <si>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</si>
  <si>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</si>
  <si>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</si>
  <si>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</si>
  <si>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</si>
  <si>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</si>
  <si>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</si>
  <si>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</si>
  <si>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</si>
  <si>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</si>
  <si>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</si>
  <si>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</si>
  <si>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</si>
  <si>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</si>
  <si>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</si>
  <si>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</si>
  <si>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</si>
  <si>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</si>
  <si>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</si>
  <si>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</si>
  <si>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</si>
  <si>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</si>
  <si>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</si>
  <si>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</si>
  <si>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</si>
  <si>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</si>
  <si>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</si>
  <si>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</si>
  <si>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</si>
  <si>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</si>
  <si>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</si>
  <si>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</si>
  <si>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</si>
  <si>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</si>
  <si>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</si>
  <si>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</si>
  <si>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</si>
  <si>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</si>
  <si>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</si>
  <si>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</si>
  <si>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</si>
  <si>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</si>
  <si>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</si>
  <si>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</si>
  <si>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</si>
  <si>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</si>
  <si>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</si>
  <si>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</si>
  <si>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</si>
  <si>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</si>
  <si>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</si>
  <si>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</si>
  <si>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</si>
  <si>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</si>
  <si>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</si>
  <si>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</si>
  <si>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</si>
  <si>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</si>
  <si>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</si>
  <si>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</si>
  <si>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</si>
  <si>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</si>
  <si>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</si>
  <si>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</si>
  <si>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</si>
  <si>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</si>
  <si>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</si>
  <si>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</si>
  <si>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</si>
  <si>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</si>
  <si>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</si>
  <si>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</si>
  <si>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</si>
  <si>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</si>
  <si>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</si>
  <si>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</si>
  <si>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</si>
  <si>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</si>
  <si>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</si>
  <si>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</si>
  <si>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</si>
  <si>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</si>
  <si>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</si>
  <si>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</si>
  <si>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</si>
  <si>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</si>
  <si>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</si>
  <si>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</si>
  <si>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</si>
  <si>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</si>
  <si>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</si>
  <si>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</si>
  <si>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</si>
  <si>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</si>
  <si>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</si>
  <si>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</si>
  <si>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</si>
  <si>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</si>
  <si>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</si>
  <si>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</si>
  <si>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</si>
  <si>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</si>
  <si>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</si>
  <si>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</si>
  <si>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</si>
  <si>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</si>
  <si>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</si>
  <si>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</si>
  <si>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</si>
  <si>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</si>
  <si>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</si>
  <si>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</si>
  <si>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</si>
  <si>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</si>
  <si>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</si>
  <si>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</si>
  <si>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</si>
  <si>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</si>
  <si>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</si>
  <si>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</si>
  <si>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</si>
  <si>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</si>
  <si>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</si>
  <si>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</si>
  <si>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</si>
  <si>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</si>
  <si>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</si>
  <si>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</si>
  <si>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</si>
  <si>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</si>
  <si>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</si>
  <si>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</si>
  <si>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</si>
  <si>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</si>
  <si>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</si>
  <si>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</si>
  <si>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</si>
  <si>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</si>
  <si>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</si>
  <si>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</si>
  <si>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</si>
  <si>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</si>
  <si>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</si>
  <si>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</si>
  <si>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</si>
  <si>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</si>
  <si>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</si>
  <si>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</si>
  <si>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</si>
  <si>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</si>
  <si>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</si>
  <si>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</si>
  <si>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</si>
  <si>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</si>
  <si>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</si>
  <si>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</si>
  <si>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</si>
  <si>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</si>
  <si>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</si>
  <si>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</si>
  <si>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</si>
  <si>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</si>
  <si>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</si>
  <si>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</si>
  <si>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</si>
  <si>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</si>
  <si>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</si>
  <si>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</si>
  <si>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</si>
  <si>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</si>
  <si>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</si>
  <si>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</si>
  <si>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</si>
  <si>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</si>
  <si>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</si>
  <si>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</si>
  <si>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</si>
  <si>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</si>
  <si>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</si>
  <si>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</si>
  <si>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</si>
  <si>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</si>
  <si>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</si>
  <si>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</si>
  <si>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</si>
  <si>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</si>
  <si>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</si>
  <si>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</si>
  <si>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</si>
  <si>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</si>
  <si>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</si>
  <si>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</si>
  <si>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</si>
  <si>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</si>
  <si>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</si>
  <si>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</si>
  <si>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</si>
  <si>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</si>
  <si>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</si>
  <si>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</si>
  <si>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</si>
  <si>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</si>
  <si>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</si>
  <si>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</si>
  <si>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</si>
  <si>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</si>
  <si>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</si>
  <si>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</si>
  <si>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</si>
  <si>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</si>
  <si>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</si>
  <si>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</si>
  <si>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</si>
  <si>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</si>
  <si>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</si>
  <si>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</si>
  <si>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</si>
  <si>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</si>
  <si>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</si>
  <si>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</si>
  <si>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</si>
  <si>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</si>
  <si>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</si>
  <si>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</si>
  <si>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</si>
  <si>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</si>
  <si>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</si>
  <si>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</si>
  <si>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</si>
  <si>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</si>
  <si>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</si>
  <si>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</si>
  <si>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</si>
  <si>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</si>
  <si>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</si>
  <si>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</si>
  <si>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</si>
  <si>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</si>
  <si>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</si>
  <si>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</si>
  <si>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</si>
  <si>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</si>
  <si>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</si>
  <si>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</si>
  <si>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</si>
  <si>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</si>
  <si>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</si>
  <si>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</si>
  <si>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</si>
  <si>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</si>
  <si>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</si>
  <si>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</si>
  <si>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</si>
  <si>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</si>
  <si>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</si>
  <si>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</si>
  <si>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</si>
  <si>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</si>
  <si>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</si>
  <si>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</si>
  <si>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</si>
  <si>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</si>
  <si>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</si>
  <si>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</si>
  <si>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</si>
  <si>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</si>
  <si>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</si>
  <si>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</si>
  <si>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</si>
  <si>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</si>
  <si>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</si>
  <si>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</si>
  <si>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</si>
  <si>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</si>
  <si>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</si>
  <si>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</si>
  <si>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</si>
  <si>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</si>
  <si>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</si>
  <si>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</si>
  <si>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</si>
  <si>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</si>
  <si>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</si>
  <si>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</si>
  <si>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</si>
  <si>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</si>
  <si>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</si>
  <si>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</si>
  <si>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</si>
  <si>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</si>
  <si>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</si>
  <si>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</si>
  <si>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</si>
  <si>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</si>
  <si>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</si>
  <si>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</si>
  <si>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</si>
  <si>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</si>
  <si>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</si>
  <si>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</si>
  <si>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</si>
  <si>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</si>
  <si>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</si>
  <si>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</si>
  <si>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</si>
  <si>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</si>
  <si>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</si>
  <si>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</si>
  <si>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</si>
  <si>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</si>
  <si>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</si>
  <si>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</si>
  <si>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</si>
  <si>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</si>
  <si>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</si>
  <si>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</si>
  <si>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</si>
  <si>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</si>
  <si>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</si>
  <si>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</si>
  <si>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</si>
  <si>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</si>
  <si>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</si>
  <si>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</si>
  <si>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</si>
  <si>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</si>
  <si>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</si>
  <si>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</si>
  <si>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</si>
  <si>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</si>
  <si>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</si>
  <si>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</si>
  <si>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</si>
  <si>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</si>
  <si>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</si>
  <si>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</si>
  <si>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</si>
  <si>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</si>
  <si>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</si>
  <si>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</si>
  <si>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</si>
  <si>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</si>
  <si>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</si>
  <si>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</si>
  <si>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</si>
  <si>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</si>
  <si>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</si>
  <si>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</si>
  <si>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</si>
  <si>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</si>
  <si>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</si>
  <si>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</si>
  <si>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</si>
  <si>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</si>
  <si>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</si>
  <si>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</si>
  <si>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</si>
  <si>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</si>
  <si>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</si>
  <si>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</si>
  <si>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</si>
  <si>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</si>
  <si>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</si>
  <si>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</si>
  <si>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</si>
  <si>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</si>
  <si>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</si>
  <si>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</si>
  <si>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</si>
  <si>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</si>
  <si>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</si>
  <si>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</si>
  <si>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</si>
  <si>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</si>
  <si>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</si>
  <si>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</si>
  <si>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</si>
  <si>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</si>
  <si>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</si>
  <si>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</si>
  <si>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</si>
  <si>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</si>
  <si>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</si>
  <si>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</si>
  <si>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</si>
  <si>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</si>
  <si>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</si>
  <si>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</si>
  <si>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</si>
  <si>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</si>
  <si>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</si>
  <si>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</si>
  <si>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</si>
  <si>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</si>
  <si>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</si>
  <si>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</si>
  <si>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</si>
  <si>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</si>
  <si>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</si>
  <si>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</si>
  <si>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</si>
  <si>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</si>
  <si>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</si>
  <si>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</si>
  <si>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</si>
  <si>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</si>
  <si>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</si>
  <si>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</si>
  <si>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</si>
  <si>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</si>
  <si>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</si>
  <si>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</si>
  <si>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</si>
  <si>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</si>
  <si>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</si>
  <si>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</si>
  <si>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</si>
  <si>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</si>
  <si>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</si>
  <si>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</si>
  <si>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</si>
  <si>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</si>
  <si>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</si>
  <si>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</si>
  <si>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</si>
  <si>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</si>
  <si>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</si>
  <si>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</si>
  <si>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</si>
  <si>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</si>
  <si>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</si>
  <si>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</si>
  <si>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</si>
  <si>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</si>
  <si>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</si>
  <si>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</si>
  <si>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</si>
  <si>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</si>
  <si>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</si>
  <si>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</si>
  <si>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</si>
  <si>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</si>
  <si>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</si>
  <si>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</si>
  <si>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</si>
  <si>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</si>
  <si>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</si>
  <si>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</si>
  <si>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</si>
  <si>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</si>
  <si>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</si>
  <si>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</si>
  <si>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</si>
  <si>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</si>
  <si>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</si>
  <si>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</si>
  <si>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</si>
  <si>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</si>
  <si>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</si>
  <si>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</si>
  <si>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</si>
  <si>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</si>
  <si>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</si>
  <si>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</si>
  <si>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</si>
  <si>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</si>
  <si>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</si>
  <si>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</si>
  <si>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</si>
  <si>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</si>
  <si>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</si>
  <si>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</si>
  <si>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</si>
  <si>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</si>
  <si>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</si>
  <si>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</si>
  <si>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</si>
  <si>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</si>
  <si>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</si>
  <si>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</si>
  <si>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</si>
  <si>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</si>
  <si>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</si>
  <si>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</si>
  <si>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</si>
  <si>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</si>
  <si>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</si>
  <si>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</si>
  <si>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</si>
  <si>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</si>
  <si>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</si>
  <si>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</si>
  <si>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</si>
  <si>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</si>
  <si>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</si>
  <si>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</si>
  <si>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</si>
  <si>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</si>
  <si>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</si>
  <si>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</si>
  <si>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</si>
  <si>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</si>
  <si>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</si>
  <si>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</si>
  <si>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</si>
  <si>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</si>
  <si>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</si>
  <si>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</si>
  <si>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</si>
  <si>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</si>
  <si>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</si>
  <si>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</si>
  <si>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</si>
  <si>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</si>
  <si>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</si>
  <si>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</si>
  <si>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</si>
  <si>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</si>
  <si>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</si>
  <si>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</si>
  <si>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</si>
  <si>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</si>
  <si>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</si>
  <si>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</si>
  <si>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</si>
  <si>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</si>
  <si>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</si>
  <si>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</si>
  <si>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</si>
  <si>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</si>
  <si>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</si>
  <si>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</si>
  <si>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</si>
  <si>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</si>
  <si>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</si>
  <si>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</si>
  <si>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</si>
  <si>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</si>
  <si>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</si>
  <si>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</si>
  <si>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</si>
  <si>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</si>
  <si>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</si>
  <si>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</si>
  <si>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</si>
  <si>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</si>
  <si>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</si>
  <si>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</si>
  <si>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</si>
  <si>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</si>
  <si>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</si>
  <si>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</si>
  <si>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</si>
  <si>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</si>
  <si>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</si>
  <si>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</si>
  <si>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</si>
  <si>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</si>
  <si>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</si>
  <si>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</si>
  <si>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</si>
  <si>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</si>
  <si>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</si>
  <si>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</si>
  <si>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</si>
  <si>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</si>
  <si>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</si>
  <si>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</si>
  <si>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</si>
  <si>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</si>
  <si>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</si>
  <si>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</si>
  <si>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</si>
  <si>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</si>
  <si>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</si>
  <si>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</si>
  <si>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</si>
  <si>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</si>
  <si>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</si>
  <si>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</si>
  <si>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</si>
  <si>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</si>
  <si>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</si>
  <si>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</si>
  <si>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</si>
  <si>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</si>
  <si>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</si>
  <si>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</si>
  <si>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</si>
  <si>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</si>
  <si>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</si>
  <si>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</si>
  <si>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</si>
  <si>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</si>
  <si>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</si>
  <si>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</si>
  <si>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</si>
  <si>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</si>
  <si>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</si>
  <si>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</si>
  <si>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</si>
  <si>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</si>
  <si>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</si>
  <si>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</si>
  <si>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</si>
  <si>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</si>
  <si>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</si>
  <si>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</si>
  <si>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</si>
  <si>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</si>
  <si>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</si>
  <si>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</si>
  <si>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</si>
  <si>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</si>
  <si>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</si>
  <si>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</si>
  <si>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</si>
  <si>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</si>
  <si>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</si>
  <si>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</si>
  <si>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</si>
  <si>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</si>
  <si>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</si>
  <si>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</si>
  <si>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</si>
  <si>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</si>
  <si>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</si>
  <si>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</si>
  <si>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</si>
  <si>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</si>
  <si>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</si>
  <si>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</si>
  <si>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</si>
  <si>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</si>
  <si>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</si>
  <si>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</si>
  <si>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</si>
  <si>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</si>
  <si>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</si>
  <si>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</si>
  <si>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</si>
  <si>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</si>
  <si>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</si>
  <si>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</si>
  <si>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</si>
  <si>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</si>
  <si>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</si>
  <si>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</si>
  <si>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</si>
  <si>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</si>
  <si>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</si>
  <si>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</si>
  <si>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</si>
  <si>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</si>
  <si>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</si>
  <si>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</si>
  <si>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</si>
  <si>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</si>
  <si>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</si>
  <si>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</si>
  <si>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</si>
  <si>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</si>
  <si>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</si>
  <si>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</si>
  <si>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</si>
  <si>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</si>
  <si>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</si>
  <si>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</si>
  <si>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</si>
  <si>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</si>
  <si>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</si>
  <si>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</si>
  <si>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</si>
  <si>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</si>
  <si>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</si>
  <si>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</si>
  <si>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</si>
  <si>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</si>
  <si>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</si>
  <si>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</si>
  <si>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</si>
  <si>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</si>
  <si>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</si>
  <si>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</si>
  <si>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</si>
  <si>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</si>
  <si>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</si>
  <si>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</si>
  <si>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</si>
  <si>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</si>
  <si>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</si>
  <si>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</si>
  <si>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</si>
  <si>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</si>
  <si>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</si>
  <si>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</si>
  <si>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</si>
  <si>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</si>
  <si>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</si>
  <si>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</si>
  <si>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</si>
  <si>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</si>
  <si>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</si>
  <si>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</si>
  <si>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</si>
  <si>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</si>
  <si>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</si>
  <si>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</si>
  <si>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</si>
  <si>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</si>
  <si>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</si>
  <si>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</si>
  <si>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</si>
  <si>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</si>
  <si>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</si>
  <si>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</si>
  <si>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</si>
  <si>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</si>
  <si>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</si>
  <si>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</si>
  <si>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</si>
  <si>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</si>
  <si>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</si>
  <si>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</si>
  <si>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</si>
  <si>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</si>
  <si>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</si>
  <si>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</si>
  <si>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</si>
  <si>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</si>
  <si>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</si>
  <si>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</si>
  <si>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</si>
  <si>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</si>
  <si>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</si>
  <si>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</si>
  <si>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</si>
  <si>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</si>
  <si>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</si>
  <si>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</si>
  <si>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</si>
  <si>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</si>
  <si>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</si>
  <si>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</si>
  <si>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</si>
  <si>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</si>
  <si>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</si>
  <si>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</si>
  <si>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</si>
  <si>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</si>
  <si>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</si>
  <si>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</si>
  <si>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</si>
  <si>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</si>
  <si>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</si>
  <si>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</si>
  <si>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</si>
  <si>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</si>
  <si>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</si>
  <si>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</si>
  <si>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</si>
  <si>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</si>
  <si>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</si>
  <si>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</si>
  <si>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</si>
  <si>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</si>
  <si>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</si>
  <si>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</si>
  <si>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</si>
  <si>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</si>
  <si>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</si>
  <si>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</si>
  <si>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</si>
  <si>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</si>
  <si>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</si>
  <si>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</si>
  <si>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</si>
  <si>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</si>
  <si>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</si>
  <si>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</si>
  <si>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</si>
  <si>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</si>
  <si>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</si>
  <si>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</si>
  <si>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</si>
  <si>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</si>
  <si>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</si>
  <si>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</si>
  <si>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</si>
  <si>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</si>
  <si>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</si>
  <si>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</si>
  <si>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</si>
  <si>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</si>
  <si>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</si>
  <si>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</si>
  <si>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</si>
  <si>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</si>
  <si>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</si>
  <si>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</si>
  <si>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</si>
  <si>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</si>
  <si>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</si>
  <si>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</si>
  <si>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</si>
  <si>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</si>
  <si>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</si>
  <si>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</si>
  <si>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</si>
  <si>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</si>
  <si>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</si>
  <si>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</si>
  <si>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</si>
  <si>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</si>
  <si>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</si>
  <si>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</si>
  <si>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</si>
  <si>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</si>
  <si>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</si>
  <si>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</si>
  <si>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</si>
  <si>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</si>
  <si>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</si>
  <si>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</si>
  <si>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</si>
  <si>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</si>
  <si>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</si>
  <si>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</si>
  <si>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</si>
  <si>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</si>
  <si>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</si>
  <si>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</si>
  <si>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</si>
  <si>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</si>
  <si>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</si>
  <si>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</si>
  <si>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</si>
  <si>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</si>
  <si>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</si>
  <si>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</si>
  <si>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</si>
  <si>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</si>
  <si>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</si>
  <si>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</si>
  <si>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</si>
  <si>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</si>
  <si>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</si>
  <si>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</si>
  <si>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</si>
  <si>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</si>
  <si>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</si>
  <si>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</si>
  <si>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</si>
  <si>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</si>
  <si>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</si>
  <si>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</si>
  <si>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</si>
  <si>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</si>
  <si>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</si>
  <si>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</si>
  <si>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</si>
  <si>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</si>
  <si>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</si>
  <si>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</si>
  <si>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</si>
  <si>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</si>
  <si>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</si>
  <si>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</si>
  <si>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</si>
  <si>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</si>
  <si>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</si>
  <si>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</si>
  <si>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</si>
  <si>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</si>
  <si>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</si>
  <si>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</si>
  <si>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</si>
  <si>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</si>
  <si>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</si>
  <si>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</si>
  <si>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</si>
  <si>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</si>
  <si>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</si>
  <si>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</si>
  <si>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</si>
  <si>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</si>
  <si>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</si>
  <si>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</si>
  <si>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</si>
  <si>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</si>
  <si>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</si>
  <si>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</si>
  <si>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</si>
  <si>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</si>
  <si>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</si>
  <si>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</si>
  <si>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</si>
  <si>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</si>
  <si>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</si>
  <si>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</si>
  <si>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</si>
  <si>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</si>
  <si>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</si>
  <si>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</si>
  <si>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</si>
  <si>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</si>
  <si>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</si>
  <si>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</si>
  <si>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</si>
  <si>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</si>
  <si>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</si>
  <si>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</si>
  <si>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</si>
  <si>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</si>
  <si>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</si>
  <si>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</si>
  <si>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</si>
  <si>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</si>
  <si>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</si>
  <si>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</si>
  <si>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</si>
  <si>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</si>
  <si>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</si>
  <si>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</si>
  <si>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</si>
  <si>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</si>
  <si>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</si>
  <si>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</si>
  <si>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</si>
  <si>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</si>
  <si>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</si>
  <si>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</si>
  <si>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</si>
  <si>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</si>
  <si>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</si>
  <si>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</si>
  <si>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</si>
  <si>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</si>
  <si>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</si>
  <si>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</si>
  <si>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</si>
  <si>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</si>
  <si>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</si>
  <si>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</si>
  <si>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</si>
  <si>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</si>
  <si>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</si>
  <si>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</si>
  <si>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</si>
  <si>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</si>
  <si>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</si>
  <si>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</si>
  <si>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</si>
  <si>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</si>
  <si>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</si>
  <si>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</si>
  <si>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</si>
  <si>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</si>
  <si>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</si>
  <si>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</si>
  <si>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</si>
  <si>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</si>
  <si>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</si>
  <si>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</si>
  <si>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</si>
  <si>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</si>
  <si>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</si>
  <si>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</si>
  <si>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</si>
  <si>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</si>
  <si>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</si>
  <si>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</si>
  <si>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</si>
  <si>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</si>
  <si>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</si>
  <si>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</si>
  <si>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</si>
  <si>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</si>
  <si>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</si>
  <si>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</si>
  <si>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</si>
  <si>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</si>
  <si>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</si>
  <si>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</si>
  <si>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</si>
  <si>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</si>
  <si>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</si>
  <si>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</si>
  <si>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</si>
  <si>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</si>
  <si>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</si>
  <si>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</si>
  <si>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</si>
  <si>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</si>
  <si>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</si>
  <si>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</si>
  <si>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</si>
  <si>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</si>
  <si>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</si>
  <si>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</si>
  <si>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</si>
  <si>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</si>
  <si>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</si>
  <si>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</si>
  <si>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</si>
  <si>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</si>
  <si>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</si>
  <si>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</si>
  <si>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</si>
  <si>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</si>
  <si>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</si>
  <si>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</si>
  <si>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</si>
  <si>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</si>
  <si>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</si>
  <si>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</si>
  <si>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</si>
  <si>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</si>
  <si>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</si>
  <si>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</si>
  <si>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</si>
  <si>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</si>
  <si>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</si>
  <si>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</si>
  <si>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</si>
  <si>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</si>
  <si>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</si>
  <si>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</si>
  <si>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</si>
  <si>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</si>
  <si>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</si>
  <si>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</si>
  <si>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</si>
  <si>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</si>
  <si>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</si>
  <si>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</si>
  <si>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</si>
  <si>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</si>
  <si>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</si>
  <si>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</si>
  <si>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</si>
  <si>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</si>
  <si>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</si>
  <si>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</si>
  <si>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</si>
  <si>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</si>
  <si>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</si>
  <si>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</si>
  <si>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</si>
  <si>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</si>
  <si>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</si>
  <si>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</si>
  <si>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</si>
  <si>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</si>
  <si>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</si>
  <si>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</si>
  <si>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</si>
  <si>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</si>
  <si>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</si>
  <si>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</si>
  <si>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</si>
  <si>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</si>
  <si>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</si>
  <si>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</si>
  <si>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</si>
  <si>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</si>
  <si>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</si>
  <si>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</si>
  <si>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</si>
  <si>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</si>
  <si>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</si>
  <si>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</si>
  <si>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</si>
  <si>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</si>
  <si>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</si>
  <si>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</si>
  <si>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</si>
  <si>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</si>
  <si>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</si>
  <si>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</si>
  <si>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</si>
  <si>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</si>
  <si>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</si>
  <si>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</si>
  <si>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</si>
  <si>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</si>
  <si>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</si>
  <si>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</si>
  <si>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</si>
  <si>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</si>
  <si>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</si>
  <si>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</si>
  <si>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</si>
  <si>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</si>
  <si>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</si>
  <si>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</si>
  <si>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</si>
  <si>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</si>
  <si>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</si>
  <si>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</si>
  <si>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</si>
  <si>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</si>
  <si>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</si>
  <si>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</si>
  <si>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</si>
  <si>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</si>
  <si>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</si>
  <si>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</si>
  <si>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</si>
  <si>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</si>
  <si>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</si>
  <si>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</si>
  <si>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</si>
  <si>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</si>
  <si>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</si>
  <si>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</si>
  <si>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</si>
  <si>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</si>
  <si>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</si>
  <si>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</si>
  <si>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</si>
  <si>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</si>
  <si>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</si>
  <si>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</si>
  <si>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</si>
  <si>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</si>
  <si>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</si>
  <si>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</si>
  <si>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</si>
  <si>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</si>
  <si>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</si>
  <si>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</si>
  <si>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</si>
  <si>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</si>
  <si>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</si>
  <si>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</si>
  <si>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</si>
  <si>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</si>
  <si>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</si>
  <si>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</si>
  <si>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</si>
  <si>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</si>
  <si>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</si>
  <si>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</si>
  <si>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</si>
  <si>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</si>
  <si>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</si>
  <si>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</si>
  <si>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</si>
  <si>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</si>
  <si>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</si>
  <si>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</si>
  <si>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</si>
  <si>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</si>
  <si>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</si>
  <si>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</si>
  <si>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</si>
  <si>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</si>
  <si>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</si>
  <si>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</si>
  <si>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</si>
  <si>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</si>
  <si>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</si>
  <si>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</si>
  <si>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</si>
  <si>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</si>
  <si>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</si>
  <si>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</si>
  <si>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</si>
  <si>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</si>
  <si>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</si>
  <si>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</si>
  <si>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</si>
  <si>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</si>
  <si>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</si>
  <si>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</si>
  <si>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</si>
  <si>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</si>
  <si>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</si>
  <si>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</si>
  <si>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</si>
  <si>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</si>
  <si>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</si>
  <si>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</si>
  <si>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</si>
  <si>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</si>
  <si>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</si>
  <si>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</si>
  <si>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</si>
  <si>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</si>
  <si>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</si>
  <si>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</si>
  <si>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</si>
  <si>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</si>
  <si>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</si>
  <si>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</si>
  <si>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</si>
  <si>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</si>
  <si>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</si>
  <si>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</si>
  <si>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</si>
  <si>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</si>
  <si>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</si>
  <si>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</si>
  <si>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</si>
  <si>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</si>
  <si>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</si>
  <si>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</si>
  <si>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</si>
  <si>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</si>
  <si>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</si>
  <si>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</si>
  <si>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</si>
  <si>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</si>
  <si>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</si>
  <si>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</si>
  <si>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</si>
  <si>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</si>
  <si>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</si>
  <si>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</si>
  <si>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</si>
  <si>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</si>
  <si>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</si>
  <si>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</si>
  <si>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</si>
  <si>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</si>
  <si>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</si>
  <si>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</si>
  <si>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</si>
  <si>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</si>
  <si>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</si>
  <si>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</si>
  <si>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</si>
  <si>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</si>
  <si>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</si>
  <si>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</si>
  <si>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</si>
  <si>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</si>
  <si>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</si>
  <si>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</si>
  <si>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</si>
  <si>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</si>
  <si>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</si>
  <si>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</si>
  <si>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</si>
  <si>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</si>
  <si>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</si>
  <si>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</si>
  <si>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</si>
  <si>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</si>
  <si>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</si>
  <si>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</si>
  <si>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</si>
  <si>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</si>
  <si>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</si>
  <si>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</si>
  <si>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</si>
  <si>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</si>
  <si>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</si>
  <si>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</si>
  <si>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</si>
  <si>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</si>
  <si>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</si>
  <si>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</si>
  <si>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</si>
  <si>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</si>
  <si>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</si>
  <si>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</si>
  <si>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</si>
  <si>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</si>
  <si>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</si>
  <si>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</si>
  <si>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</si>
  <si>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</si>
  <si>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</si>
  <si>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</si>
  <si>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</si>
  <si>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</si>
  <si>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</si>
  <si>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</si>
  <si>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</si>
  <si>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</si>
  <si>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</si>
  <si>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</si>
  <si>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</si>
  <si>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</si>
  <si>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</si>
  <si>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</si>
  <si>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</si>
  <si>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</si>
  <si>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</si>
  <si>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</si>
  <si>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</si>
  <si>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</si>
  <si>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</si>
  <si>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</si>
  <si>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</si>
  <si>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</si>
  <si>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</si>
  <si>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</si>
  <si>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</si>
  <si>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</si>
  <si>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</si>
  <si>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</si>
  <si>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</si>
  <si>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</si>
  <si>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</si>
  <si>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</si>
  <si>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</si>
  <si>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</si>
  <si>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</si>
  <si>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</si>
  <si>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</si>
  <si>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</si>
  <si>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</si>
  <si>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</si>
  <si>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</si>
  <si>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</si>
  <si>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</si>
  <si>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</si>
  <si>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</si>
  <si>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</si>
  <si>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</si>
  <si>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</si>
  <si>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</si>
  <si>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</si>
  <si>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</si>
  <si>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</si>
  <si>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</si>
  <si>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</si>
  <si>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</si>
  <si>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</si>
  <si>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</si>
  <si>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</si>
  <si>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</si>
  <si>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</si>
  <si>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</si>
  <si>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</si>
  <si>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</si>
  <si>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</si>
  <si>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</si>
  <si>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</si>
  <si>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</si>
  <si>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</si>
  <si>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</si>
  <si>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</si>
  <si>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</si>
  <si>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</si>
  <si>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</si>
  <si>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</si>
  <si>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</si>
  <si>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</si>
  <si>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</si>
  <si>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</si>
  <si>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</si>
  <si>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</si>
  <si>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</si>
  <si>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</si>
  <si>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</si>
  <si>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</si>
  <si>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</si>
  <si>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</si>
  <si>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</si>
  <si>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</si>
  <si>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</si>
  <si>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</si>
  <si>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</si>
  <si>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</si>
  <si>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</si>
  <si>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</si>
  <si>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</si>
  <si>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</si>
  <si>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</si>
  <si>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</si>
  <si>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</si>
  <si>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</si>
  <si>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</si>
  <si>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</si>
  <si>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</si>
  <si>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</si>
  <si>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</si>
  <si>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</si>
  <si>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</si>
  <si>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</si>
  <si>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</si>
  <si>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</si>
  <si>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</si>
  <si>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</si>
  <si>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</si>
  <si>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</si>
  <si>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</si>
  <si>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</si>
  <si>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</si>
  <si>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</si>
  <si>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</si>
  <si>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</si>
  <si>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</si>
  <si>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</si>
  <si>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</si>
  <si>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</si>
  <si>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</si>
  <si>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</si>
  <si>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</si>
  <si>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</si>
  <si>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</si>
  <si>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</si>
  <si>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</si>
  <si>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</si>
  <si>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</si>
  <si>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</si>
  <si>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</si>
  <si>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</si>
  <si>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</si>
  <si>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</si>
  <si>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</si>
  <si>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</si>
  <si>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</si>
  <si>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</si>
  <si>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</si>
  <si>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</si>
  <si>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</si>
  <si>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</si>
  <si>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</si>
  <si>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</si>
  <si>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</si>
  <si>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</si>
  <si>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</si>
  <si>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</si>
  <si>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</si>
  <si>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</si>
  <si>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</si>
  <si>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</si>
  <si>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</si>
  <si>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</si>
  <si>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</si>
  <si>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</si>
  <si>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</si>
  <si>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</si>
  <si>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</si>
  <si>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</si>
  <si>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</si>
  <si>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</si>
  <si>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</si>
  <si>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</si>
  <si>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</si>
  <si>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</si>
  <si>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</si>
  <si>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</si>
  <si>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</si>
  <si>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</si>
  <si>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</si>
  <si>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</si>
  <si>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</si>
  <si>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</si>
  <si>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</si>
  <si>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</si>
  <si>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</si>
  <si>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</si>
  <si>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</si>
  <si>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</si>
  <si>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</si>
  <si>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</si>
  <si>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</si>
  <si>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</si>
  <si>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</si>
  <si>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</si>
  <si>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</si>
  <si>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</si>
  <si>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</si>
  <si>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</si>
  <si>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</si>
  <si>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</si>
  <si>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</si>
  <si>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</si>
  <si>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</si>
  <si>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</si>
  <si>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</si>
  <si>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</si>
  <si>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</si>
  <si>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</si>
  <si>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</si>
  <si>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</si>
  <si>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</si>
  <si>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</si>
  <si>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</si>
  <si>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</si>
  <si>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</si>
  <si>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</si>
  <si>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</si>
  <si>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</si>
  <si>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</si>
  <si>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</si>
  <si>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</si>
  <si>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</si>
  <si>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</si>
  <si>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</si>
  <si>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</si>
  <si>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</si>
  <si>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</si>
  <si>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</si>
  <si>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</si>
  <si>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</si>
  <si>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</si>
  <si>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</si>
  <si>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</si>
  <si>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</si>
  <si>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</si>
  <si>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</si>
  <si>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</si>
  <si>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</si>
  <si>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</si>
  <si>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</si>
  <si>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</si>
  <si>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</si>
  <si>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</si>
  <si>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</si>
  <si>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</si>
  <si>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</si>
  <si>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</si>
  <si>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</si>
  <si>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</si>
  <si>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</si>
  <si>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</si>
  <si>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</si>
  <si>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</si>
  <si>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</si>
  <si>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</si>
  <si>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</si>
  <si>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</si>
  <si>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</si>
  <si>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</si>
  <si>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</si>
  <si>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</si>
  <si>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</si>
  <si>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</si>
  <si>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</si>
  <si>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</si>
  <si>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</si>
  <si>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</si>
  <si>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</si>
  <si>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</si>
  <si>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</si>
  <si>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</si>
  <si>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</si>
  <si>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</si>
  <si>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</si>
  <si>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</si>
  <si>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</si>
  <si>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</si>
  <si>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</si>
  <si>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</si>
  <si>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</si>
  <si>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</si>
  <si>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</si>
  <si>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</si>
  <si>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</si>
  <si>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</si>
  <si>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</si>
  <si>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</si>
  <si>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</si>
  <si>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</si>
  <si>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</si>
  <si>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</si>
  <si>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</si>
  <si>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</si>
  <si>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</si>
  <si>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</si>
  <si>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</si>
  <si>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</si>
  <si>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</si>
  <si>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</si>
  <si>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</si>
  <si>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</si>
  <si>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</si>
  <si>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</si>
  <si>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</si>
  <si>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</si>
  <si>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</si>
  <si>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</si>
  <si>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</si>
  <si>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</si>
  <si>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</si>
  <si>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</si>
  <si>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</si>
  <si>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</si>
  <si>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</si>
  <si>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</si>
  <si>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</si>
  <si>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</si>
  <si>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</si>
  <si>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</si>
  <si>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</si>
  <si>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</si>
  <si>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</si>
  <si>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</si>
  <si>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</si>
  <si>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</si>
  <si>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</si>
  <si>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</si>
  <si>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</si>
  <si>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</si>
  <si>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</si>
  <si>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</si>
  <si>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</si>
  <si>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</si>
  <si>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</si>
  <si>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</si>
  <si>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</si>
  <si>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</si>
  <si>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</si>
  <si>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</si>
  <si>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</si>
  <si>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</si>
  <si>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</si>
  <si>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</si>
  <si>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</si>
  <si>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</si>
  <si>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</si>
  <si>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</si>
  <si>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</si>
  <si>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</si>
  <si>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</si>
  <si>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</si>
  <si>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</si>
  <si>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</si>
  <si>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</si>
  <si>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</si>
  <si>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</si>
  <si>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</si>
  <si>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</si>
  <si>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</si>
  <si>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</si>
  <si>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</si>
  <si>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</si>
  <si>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</si>
  <si>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</si>
  <si>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</si>
  <si>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</si>
  <si>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</si>
  <si>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</si>
  <si>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</si>
  <si>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</si>
  <si>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</si>
  <si>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</si>
  <si>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</si>
  <si>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</si>
  <si>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</si>
  <si>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</si>
  <si>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</si>
  <si>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</si>
  <si>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</si>
  <si>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</si>
  <si>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</si>
  <si>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</si>
  <si>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</si>
  <si>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</si>
  <si>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</si>
  <si>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</si>
  <si>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</si>
  <si>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</si>
  <si>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</si>
  <si>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</si>
  <si>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</si>
  <si>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</si>
  <si>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</si>
  <si>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</si>
  <si>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</si>
  <si>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</si>
  <si>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</si>
  <si>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</si>
  <si>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</si>
  <si>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</si>
  <si>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</si>
  <si>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</si>
  <si>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</si>
  <si>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</si>
  <si>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</si>
  <si>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</si>
  <si>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</si>
  <si>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</si>
  <si>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</si>
  <si>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</si>
  <si>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</si>
  <si>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</si>
  <si>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</si>
  <si>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</si>
  <si>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</si>
  <si>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</si>
  <si>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</si>
  <si>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</si>
  <si>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</si>
  <si>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</si>
  <si>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</si>
  <si>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</si>
  <si>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</si>
  <si>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</si>
  <si>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</si>
  <si>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</si>
  <si>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</si>
  <si>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</si>
  <si>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</si>
  <si>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</si>
  <si>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</si>
  <si>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</si>
  <si>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</si>
  <si>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</si>
  <si>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</si>
  <si>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</si>
  <si>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</si>
  <si>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</si>
  <si>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</si>
  <si>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</si>
  <si>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</si>
  <si>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</si>
  <si>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</si>
  <si>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</si>
  <si>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</si>
  <si>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</si>
  <si>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</si>
  <si>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</si>
  <si>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</si>
  <si>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</si>
  <si>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</si>
  <si>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</si>
  <si>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</si>
  <si>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</si>
  <si>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</si>
  <si>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</si>
  <si>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</si>
  <si>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</si>
  <si>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</si>
  <si>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</si>
  <si>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</si>
  <si>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</si>
  <si>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</si>
  <si>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</si>
  <si>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</si>
  <si>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</si>
  <si>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</si>
  <si>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</si>
  <si>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</si>
  <si>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</si>
  <si>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</si>
  <si>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</si>
  <si>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</si>
  <si>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</si>
  <si>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</si>
  <si>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</si>
  <si>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</si>
  <si>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</si>
  <si>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</si>
  <si>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</si>
  <si>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</si>
  <si>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</si>
  <si>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</si>
  <si>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</si>
  <si>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</si>
  <si>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</si>
  <si>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</si>
  <si>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</si>
  <si>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</si>
  <si>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</si>
  <si>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</si>
  <si>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</si>
  <si>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</si>
  <si>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</si>
  <si>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</si>
  <si>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</si>
  <si>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</si>
  <si>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</si>
  <si>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</si>
  <si>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</si>
  <si>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</si>
  <si>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</si>
  <si>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</si>
  <si>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</si>
  <si>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</si>
  <si>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</si>
  <si>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</si>
  <si>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</si>
  <si>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</si>
  <si>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</si>
  <si>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</si>
  <si>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</si>
  <si>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</si>
  <si>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</si>
  <si>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</si>
  <si>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</si>
  <si>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</si>
  <si>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</si>
  <si>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</si>
  <si>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</si>
  <si>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</si>
  <si>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</si>
  <si>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</si>
  <si>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</si>
  <si>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</si>
  <si>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</si>
  <si>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</si>
  <si>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</si>
  <si>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</si>
  <si>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</si>
  <si>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</si>
  <si>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</si>
  <si>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</si>
  <si>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</si>
  <si>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</si>
  <si>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</si>
  <si>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</si>
  <si>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</si>
  <si>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</si>
  <si>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</si>
  <si>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</si>
  <si>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</si>
  <si>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</si>
  <si>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</si>
  <si>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</si>
  <si>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</si>
  <si>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</si>
  <si>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</si>
  <si>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</si>
  <si>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</si>
  <si>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</si>
  <si>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</si>
  <si>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</si>
  <si>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</si>
  <si>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</si>
  <si>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</si>
  <si>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</si>
  <si>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</si>
  <si>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</si>
  <si>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</si>
  <si>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</si>
  <si>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</si>
  <si>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</si>
  <si>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</si>
  <si>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</si>
  <si>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</si>
  <si>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</si>
  <si>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</si>
  <si>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</si>
  <si>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</si>
  <si>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</si>
  <si>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</si>
  <si>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</si>
  <si>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</si>
  <si>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</si>
  <si>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</si>
  <si>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</si>
  <si>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</si>
  <si>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</si>
  <si>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</si>
  <si>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</si>
  <si>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</si>
  <si>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</si>
  <si>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</si>
  <si>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</si>
  <si>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</si>
  <si>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</si>
  <si>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</si>
  <si>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</si>
  <si>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</si>
  <si>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</si>
  <si>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</si>
  <si>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</si>
  <si>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</si>
  <si>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</si>
  <si>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</si>
  <si>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</si>
  <si>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</si>
  <si>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</si>
  <si>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</si>
  <si>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</si>
  <si>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</si>
  <si>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</si>
  <si>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</si>
  <si>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</si>
  <si>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</si>
  <si>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</si>
  <si>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</si>
  <si>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</si>
  <si>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</si>
  <si>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</si>
  <si>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</si>
  <si>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</si>
  <si>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</si>
  <si>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</si>
  <si>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</si>
  <si>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</si>
  <si>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</si>
  <si>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</si>
  <si>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</si>
  <si>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</si>
  <si>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</si>
  <si>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</si>
  <si>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</si>
  <si>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</si>
  <si>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</si>
  <si>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</si>
  <si>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</si>
  <si>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</si>
  <si>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</si>
  <si>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</si>
  <si>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</si>
  <si>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</si>
  <si>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</si>
  <si>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</si>
  <si>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</si>
  <si>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</si>
  <si>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</si>
  <si>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</si>
  <si>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</si>
  <si>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</si>
  <si>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</si>
  <si>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</si>
  <si>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</si>
  <si>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</si>
  <si>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</si>
  <si>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</si>
  <si>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</si>
  <si>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</si>
  <si>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</si>
  <si>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</si>
  <si>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</si>
  <si>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</si>
  <si>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</si>
  <si>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</si>
  <si>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</si>
  <si>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</si>
  <si>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</si>
  <si>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</si>
  <si>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</si>
  <si>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</si>
  <si>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</si>
  <si>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</si>
  <si>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</si>
  <si>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</si>
  <si>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</si>
  <si>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</si>
  <si>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</si>
  <si>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</si>
  <si>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</si>
  <si>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</si>
  <si>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</si>
  <si>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</si>
  <si>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</si>
  <si>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</si>
  <si>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</si>
  <si>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</si>
  <si>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</si>
  <si>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</si>
  <si>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</si>
  <si>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</si>
  <si>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</si>
  <si>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</si>
  <si>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</si>
  <si>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</si>
  <si>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</si>
  <si>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</si>
  <si>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</si>
  <si>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</si>
  <si>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</si>
  <si>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</si>
  <si>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</si>
  <si>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</si>
  <si>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</si>
  <si>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</si>
  <si>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</si>
  <si>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</si>
  <si>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</si>
  <si>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</si>
  <si>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</si>
  <si>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</si>
  <si>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</si>
  <si>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</si>
  <si>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</si>
  <si>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</si>
  <si>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</si>
  <si>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</si>
  <si>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</si>
  <si>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</si>
  <si>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</si>
  <si>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</si>
  <si>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</si>
  <si>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</si>
  <si>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</si>
  <si>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</si>
  <si>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</si>
  <si>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</si>
  <si>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</si>
  <si>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</si>
  <si>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</si>
  <si>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</si>
  <si>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</si>
  <si>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</si>
  <si>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</si>
  <si>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</si>
  <si>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</si>
  <si>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</si>
  <si>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</si>
  <si>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</si>
  <si>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</si>
  <si>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</si>
  <si>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</si>
  <si>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</si>
  <si>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</si>
  <si>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</si>
  <si>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</si>
  <si>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</si>
  <si>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</si>
  <si>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</si>
  <si>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</si>
  <si>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</si>
  <si>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</si>
  <si>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</si>
  <si>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</si>
  <si>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</si>
  <si>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</si>
  <si>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</si>
  <si>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</si>
  <si>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</si>
  <si>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</si>
  <si>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</si>
  <si>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</si>
  <si>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</si>
  <si>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</si>
  <si>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</si>
  <si>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</si>
  <si>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</si>
  <si>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</si>
  <si>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</si>
  <si>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</si>
  <si>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</si>
  <si>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</si>
  <si>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</si>
  <si>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</si>
  <si>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</si>
  <si>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</si>
  <si>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</si>
  <si>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</si>
  <si>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</si>
  <si>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</si>
  <si>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</si>
  <si>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</si>
  <si>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</si>
  <si>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</si>
  <si>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</si>
  <si>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</si>
  <si>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</si>
  <si>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</si>
  <si>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</si>
  <si>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</si>
  <si>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</si>
  <si>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</si>
  <si>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</si>
  <si>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</si>
  <si>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</si>
  <si>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</si>
  <si>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</si>
  <si>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</si>
  <si>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</si>
  <si>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</si>
  <si>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</si>
  <si>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</si>
  <si>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</si>
  <si>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</si>
  <si>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</si>
  <si>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</si>
  <si>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</si>
  <si>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</si>
  <si>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</si>
  <si>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</si>
  <si>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</si>
  <si>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</si>
  <si>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</si>
  <si>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</si>
  <si>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</si>
  <si>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</si>
  <si>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</si>
  <si>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</si>
  <si>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</si>
  <si>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</si>
  <si>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</si>
  <si>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</si>
  <si>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</si>
  <si>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</si>
  <si>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</si>
  <si>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</si>
  <si>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</si>
  <si>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</si>
  <si>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</si>
  <si>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</si>
  <si>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</si>
  <si>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</si>
  <si>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</si>
  <si>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</si>
  <si>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</si>
  <si>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</si>
  <si>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</si>
  <si>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</si>
  <si>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</si>
  <si>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</si>
  <si>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</si>
  <si>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</si>
  <si>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</si>
  <si>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</si>
  <si>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</si>
  <si>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</si>
  <si>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</si>
  <si>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</si>
  <si>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</si>
  <si>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</si>
  <si>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</si>
  <si>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</si>
  <si>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</si>
  <si>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</si>
  <si>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</si>
  <si>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</si>
  <si>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</si>
  <si>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</si>
  <si>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</si>
  <si>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</si>
  <si>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</si>
  <si>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</si>
  <si>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</si>
  <si>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</si>
  <si>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</si>
  <si>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</si>
  <si>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</si>
  <si>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</si>
  <si>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</si>
  <si>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</si>
  <si>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</si>
  <si>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</si>
  <si>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</si>
  <si>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</si>
  <si>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</si>
  <si>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</si>
  <si>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</si>
  <si>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</si>
  <si>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</si>
  <si>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</si>
  <si>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</si>
  <si>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</si>
  <si>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</si>
  <si>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</si>
  <si>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</si>
  <si>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</si>
  <si>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</si>
  <si>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</si>
  <si>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</si>
  <si>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</si>
  <si>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</si>
  <si>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</si>
  <si>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</si>
  <si>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</si>
  <si>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</si>
  <si>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</si>
  <si>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</si>
  <si>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</si>
  <si>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</si>
  <si>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</si>
  <si>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</si>
  <si>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</si>
  <si>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</si>
  <si>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</si>
  <si>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</si>
  <si>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</si>
  <si>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</si>
  <si>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</si>
  <si>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</si>
  <si>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</si>
  <si>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</si>
  <si>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</si>
  <si>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</si>
  <si>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</si>
  <si>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</si>
  <si>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</si>
  <si>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</si>
  <si>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</si>
  <si>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</si>
  <si>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</si>
  <si>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</si>
  <si>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</si>
  <si>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</si>
  <si>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</si>
  <si>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</si>
  <si>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</si>
  <si>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</si>
  <si>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</si>
  <si>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</si>
  <si>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</si>
  <si>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</si>
  <si>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</si>
  <si>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</si>
  <si>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</si>
  <si>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</si>
  <si>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</si>
  <si>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</si>
  <si>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</si>
  <si>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</si>
  <si>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</si>
  <si>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</si>
  <si>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</si>
  <si>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</si>
  <si>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</si>
  <si>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</si>
  <si>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</si>
  <si>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</si>
  <si>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</si>
  <si>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</si>
  <si>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</si>
  <si>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</si>
  <si>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</si>
  <si>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</si>
  <si>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</si>
  <si>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</si>
  <si>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</si>
  <si>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</si>
  <si>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</si>
  <si>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</si>
  <si>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</si>
  <si>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</si>
  <si>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</si>
  <si>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</si>
  <si>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</si>
  <si>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</si>
  <si>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</si>
  <si>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</si>
  <si>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</si>
  <si>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</si>
  <si>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</si>
  <si>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</si>
  <si>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</si>
  <si>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</si>
  <si>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</si>
  <si>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</si>
  <si>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</si>
  <si>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</si>
  <si>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</si>
  <si>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</si>
  <si>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</si>
  <si>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</si>
  <si>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</si>
  <si>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</si>
  <si>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</si>
  <si>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</si>
  <si>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</si>
  <si>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</si>
  <si>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</si>
  <si>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</si>
  <si>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</si>
  <si>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</si>
  <si>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</si>
  <si>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</si>
  <si>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</si>
  <si>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</si>
  <si>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</si>
  <si>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</si>
  <si>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</si>
  <si>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</si>
  <si>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</si>
  <si>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</si>
  <si>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</si>
  <si>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</si>
  <si>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</si>
  <si>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</si>
  <si>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</si>
  <si>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</si>
  <si>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</si>
  <si>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</si>
  <si>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</si>
  <si>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</si>
  <si>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</si>
  <si>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</si>
  <si>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</si>
  <si>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</si>
  <si>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</si>
  <si>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</si>
  <si>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</si>
  <si>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</si>
  <si>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</si>
  <si>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</si>
  <si>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</si>
  <si>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</si>
  <si>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</si>
  <si>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</si>
  <si>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</si>
  <si>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</si>
  <si>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</si>
  <si>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</si>
  <si>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</si>
  <si>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</si>
  <si>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</si>
  <si>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</si>
  <si>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</si>
  <si>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</si>
  <si>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</si>
  <si>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</si>
  <si>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</si>
  <si>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</si>
  <si>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</si>
  <si>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</si>
  <si>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</si>
  <si>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</si>
  <si>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</si>
  <si>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</si>
  <si>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</si>
  <si>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</si>
  <si>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</si>
  <si>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</si>
  <si>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</si>
  <si>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</si>
  <si>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</si>
  <si>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</si>
  <si>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</si>
  <si>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</si>
  <si>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</si>
  <si>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</si>
  <si>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</si>
  <si>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</si>
  <si>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</si>
  <si>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</si>
  <si>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</si>
  <si>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</si>
  <si>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</si>
  <si>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</si>
  <si>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</si>
  <si>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</si>
  <si>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</si>
  <si>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</si>
  <si>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</si>
  <si>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</si>
  <si>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</si>
  <si>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</si>
  <si>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</si>
  <si>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</si>
  <si>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</si>
  <si>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</si>
  <si>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</si>
  <si>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</si>
  <si>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</si>
  <si>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</si>
  <si>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</si>
  <si>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</si>
  <si>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</si>
  <si>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</si>
  <si>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</si>
  <si>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</si>
  <si>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</si>
  <si>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</si>
  <si>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</si>
  <si>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</si>
  <si>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</si>
  <si>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</si>
  <si>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</si>
  <si>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</si>
  <si>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</si>
  <si>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</si>
  <si>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</si>
  <si>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</si>
  <si>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</si>
  <si>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</si>
  <si>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</si>
  <si>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</si>
  <si>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</si>
  <si>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</si>
  <si>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</si>
  <si>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</si>
  <si>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</si>
  <si>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</si>
  <si>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</si>
  <si>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</si>
  <si>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</si>
  <si>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</si>
  <si>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</si>
  <si>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</si>
  <si>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</si>
  <si>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</si>
  <si>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</si>
  <si>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</si>
  <si>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</si>
  <si>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</si>
  <si>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</si>
  <si>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</si>
  <si>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</si>
  <si>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</si>
  <si>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</si>
  <si>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</si>
  <si>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</si>
  <si>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</si>
  <si>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</si>
  <si>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</si>
  <si>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</si>
  <si>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</si>
  <si>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</si>
  <si>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</si>
  <si>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</si>
  <si>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</si>
  <si>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</si>
  <si>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</si>
  <si>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</si>
  <si>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</si>
  <si>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</si>
  <si>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</si>
  <si>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</si>
  <si>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</si>
  <si>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</si>
  <si>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</si>
  <si>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</si>
  <si>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</si>
  <si>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</si>
  <si>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</si>
  <si>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</si>
  <si>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</si>
  <si>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</si>
  <si>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</si>
  <si>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</si>
  <si>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</si>
  <si>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</si>
  <si>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</si>
  <si>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</si>
  <si>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</si>
  <si>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</si>
  <si>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</si>
  <si>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</si>
  <si>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</si>
  <si>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</si>
  <si>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</si>
  <si>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</si>
  <si>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</si>
  <si>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</si>
  <si>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</si>
  <si>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</si>
  <si>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</si>
  <si>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</si>
  <si>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</si>
  <si>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</si>
  <si>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</si>
  <si>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</si>
  <si>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</si>
  <si>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</si>
  <si>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</si>
  <si>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</si>
  <si>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</si>
  <si>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</si>
  <si>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</si>
  <si>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</si>
  <si>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</si>
  <si>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</si>
  <si>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</si>
  <si>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</si>
  <si>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</si>
  <si>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</si>
  <si>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</si>
  <si>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</si>
  <si>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</si>
  <si>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</si>
  <si>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</si>
  <si>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</si>
  <si>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</si>
  <si>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</si>
  <si>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</si>
  <si>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</si>
  <si>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</si>
  <si>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</si>
  <si>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</si>
  <si>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</si>
  <si>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</si>
  <si>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</si>
  <si>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</si>
  <si>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</si>
  <si>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</si>
  <si>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</si>
  <si>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</si>
  <si>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</si>
  <si>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</si>
  <si>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</si>
  <si>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</si>
  <si>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</si>
  <si>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</si>
  <si>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</si>
  <si>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</si>
  <si>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</si>
  <si>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</si>
  <si>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</si>
  <si>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</si>
  <si>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</si>
  <si>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</si>
  <si>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</si>
  <si>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</si>
  <si>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</si>
  <si>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</si>
  <si>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</si>
  <si>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</si>
  <si>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</si>
  <si>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</si>
  <si>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</si>
  <si>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</si>
  <si>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</si>
  <si>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</si>
  <si>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</si>
  <si>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</si>
  <si>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</si>
  <si>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</si>
  <si>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</si>
  <si>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</si>
  <si>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</si>
  <si>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</si>
  <si>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</si>
  <si>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</si>
  <si>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</si>
  <si>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</si>
  <si>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</si>
  <si>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</si>
  <si>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</si>
  <si>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</si>
  <si>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</si>
  <si>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</si>
  <si>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</si>
  <si>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</si>
  <si>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</si>
  <si>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</si>
  <si>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</si>
  <si>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</si>
  <si>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</si>
  <si>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</si>
  <si>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</si>
  <si>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</si>
  <si>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</si>
  <si>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</si>
  <si>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</si>
  <si>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</si>
  <si>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</si>
  <si>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</si>
  <si>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</si>
  <si>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</si>
  <si>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</si>
  <si>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</si>
  <si>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</si>
  <si>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</si>
  <si>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</si>
  <si>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</si>
  <si>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</si>
  <si>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</si>
  <si>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</si>
  <si>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</si>
  <si>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</si>
  <si>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</si>
  <si>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</si>
  <si>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</si>
  <si>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</si>
  <si>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</si>
  <si>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</si>
  <si>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</si>
  <si>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</si>
  <si>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</si>
  <si>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</si>
  <si>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</si>
  <si>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</si>
  <si>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</si>
  <si>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</si>
  <si>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</si>
  <si>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</si>
  <si>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</si>
  <si>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</si>
  <si>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</si>
  <si>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</si>
  <si>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</si>
  <si>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</si>
  <si>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</si>
  <si>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</si>
  <si>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</si>
  <si>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</si>
  <si>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</si>
  <si>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</si>
  <si>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</si>
  <si>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</si>
  <si>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</si>
  <si>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</si>
  <si>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</si>
  <si>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</si>
  <si>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</si>
  <si>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</si>
  <si>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</si>
  <si>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</si>
  <si>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</si>
  <si>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</si>
  <si>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</si>
  <si>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</si>
  <si>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</si>
  <si>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</si>
  <si>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</si>
  <si>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</si>
  <si>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</si>
  <si>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</si>
  <si>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</si>
  <si>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</si>
  <si>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</si>
  <si>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</si>
  <si>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</si>
  <si>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</si>
  <si>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</si>
  <si>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</si>
  <si>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</si>
  <si>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</si>
  <si>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</si>
  <si>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</si>
  <si>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</si>
  <si>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</si>
  <si>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</si>
  <si>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</si>
  <si>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</si>
  <si>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</si>
  <si>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</si>
  <si>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</si>
  <si>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</si>
  <si>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</si>
  <si>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</si>
  <si>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</si>
  <si>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</si>
  <si>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</si>
  <si>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</si>
  <si>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</si>
  <si>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</si>
  <si>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</si>
  <si>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</si>
  <si>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</si>
  <si>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</si>
  <si>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</si>
  <si>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</si>
  <si>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</si>
  <si>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</si>
  <si>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</si>
  <si>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</si>
  <si>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</si>
  <si>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</si>
  <si>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</si>
  <si>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</si>
  <si>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</si>
  <si>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</si>
  <si>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</si>
  <si>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</si>
  <si>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</si>
  <si>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</si>
  <si>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</si>
  <si>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</si>
  <si>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</si>
  <si>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</si>
  <si>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</si>
  <si>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</si>
  <si>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</si>
  <si>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</si>
  <si>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</si>
  <si>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</si>
  <si>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</si>
  <si>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</si>
  <si>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</si>
  <si>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</si>
  <si>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</si>
  <si>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</si>
  <si>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</si>
  <si>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</si>
  <si>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</si>
  <si>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</si>
  <si>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</si>
  <si>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</si>
  <si>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</si>
  <si>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</si>
  <si>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</si>
  <si>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</si>
  <si>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</si>
  <si>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</si>
  <si>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</si>
  <si>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</si>
  <si>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</si>
  <si>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</si>
  <si>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</si>
  <si>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</si>
  <si>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</si>
  <si>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</si>
  <si>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</si>
  <si>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</si>
  <si>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</si>
  <si>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</si>
  <si>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</si>
  <si>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</si>
  <si>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</si>
  <si>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</si>
  <si>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</si>
  <si>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</si>
  <si>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</si>
  <si>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</si>
  <si>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</si>
  <si>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</si>
  <si>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</si>
  <si>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</si>
  <si>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</si>
  <si>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</si>
  <si>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</si>
  <si>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</si>
  <si>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</si>
  <si>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</si>
  <si>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</si>
  <si>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</si>
  <si>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</si>
  <si>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</si>
  <si>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</si>
  <si>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</si>
  <si>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</si>
  <si>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</si>
  <si>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</si>
  <si>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</si>
  <si>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</si>
  <si>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</si>
  <si>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</si>
  <si>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</si>
  <si>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</si>
  <si>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</si>
  <si>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</si>
  <si>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</si>
  <si>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</si>
  <si>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</si>
  <si>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</si>
  <si>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</si>
  <si>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</si>
  <si>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</si>
  <si>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</si>
  <si>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</si>
  <si>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</si>
  <si>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</si>
  <si>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</si>
  <si>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</si>
  <si>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</si>
  <si>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</si>
  <si>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</si>
  <si>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</si>
  <si>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</si>
  <si>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</si>
  <si>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</si>
  <si>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</si>
  <si>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</si>
  <si>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</si>
  <si>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</si>
  <si>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</si>
  <si>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</si>
  <si>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</si>
  <si>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</si>
  <si>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</si>
  <si>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</si>
  <si>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</si>
  <si>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</si>
  <si>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</si>
  <si>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</si>
  <si>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</si>
  <si>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</si>
  <si>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</si>
  <si>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</si>
  <si>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</si>
  <si>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</si>
  <si>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</si>
  <si>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</si>
  <si>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</si>
  <si>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</si>
  <si>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</si>
  <si>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</si>
  <si>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</si>
  <si>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</si>
  <si>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</si>
  <si>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</si>
  <si>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</si>
  <si>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</si>
  <si>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</si>
  <si>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</si>
  <si>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</si>
  <si>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</si>
  <si>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</si>
  <si>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</si>
  <si>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</si>
  <si>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</si>
  <si>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</si>
  <si>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</si>
  <si>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</si>
  <si>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</si>
  <si>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</si>
  <si>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</si>
  <si>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</si>
  <si>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</si>
  <si>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</si>
  <si>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</si>
  <si>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</si>
  <si>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</si>
  <si>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</si>
  <si>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</si>
  <si>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</si>
  <si>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</si>
  <si>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</si>
  <si>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</si>
  <si>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</si>
  <si>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</si>
  <si>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</si>
  <si>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</si>
  <si>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</si>
  <si>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</si>
  <si>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</si>
  <si>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</si>
  <si>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</si>
  <si>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</si>
  <si>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</si>
  <si>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</si>
  <si>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</si>
  <si>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</si>
  <si>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</si>
  <si>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</si>
  <si>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</si>
  <si>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</si>
  <si>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</si>
  <si>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</si>
  <si>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</si>
  <si>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</si>
  <si>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</si>
  <si>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</si>
  <si>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</si>
  <si>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</si>
  <si>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</si>
  <si>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</si>
  <si>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</si>
  <si>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</si>
  <si>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</si>
  <si>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</si>
  <si>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</si>
  <si>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</si>
  <si>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</si>
  <si>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</si>
  <si>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</si>
  <si>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</si>
  <si>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</si>
  <si>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</si>
  <si>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</si>
  <si>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</si>
  <si>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</si>
  <si>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</si>
  <si>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</si>
  <si>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</si>
  <si>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</si>
  <si>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</si>
  <si>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</si>
  <si>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</si>
  <si>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</si>
  <si>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</si>
  <si>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</si>
  <si>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</si>
  <si>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</si>
  <si>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</si>
  <si>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</si>
  <si>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</si>
  <si>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</si>
  <si>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</si>
  <si>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</si>
  <si>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</si>
  <si>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</si>
  <si>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</si>
  <si>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</si>
  <si>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</si>
  <si>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</si>
  <si>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</si>
  <si>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</si>
  <si>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</si>
  <si>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</si>
  <si>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</si>
  <si>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</si>
  <si>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</si>
  <si>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</si>
  <si>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</si>
  <si>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</si>
  <si>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</si>
  <si>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</si>
  <si>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</si>
  <si>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</si>
  <si>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</si>
  <si>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</si>
  <si>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</si>
  <si>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</si>
  <si>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</si>
  <si>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</si>
  <si>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</si>
  <si>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</si>
  <si>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</si>
  <si>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</si>
  <si>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</si>
  <si>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</si>
  <si>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</si>
  <si>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</si>
  <si>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</si>
  <si>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</si>
  <si>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</si>
  <si>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</si>
  <si>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</si>
  <si>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</si>
  <si>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</si>
  <si>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</si>
  <si>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</si>
  <si>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</si>
  <si>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</si>
  <si>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</si>
  <si>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</si>
  <si>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</si>
  <si>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</si>
  <si>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</si>
  <si>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</si>
  <si>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</si>
  <si>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</si>
  <si>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</si>
  <si>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</si>
  <si>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</si>
  <si>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</si>
  <si>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</si>
  <si>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</si>
  <si>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</si>
  <si>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</si>
  <si>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</si>
  <si>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</si>
  <si>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</si>
  <si>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</si>
  <si>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</si>
  <si>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</si>
  <si>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</si>
  <si>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</si>
  <si>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</si>
  <si>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</si>
  <si>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</si>
  <si>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</si>
  <si>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</si>
  <si>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</si>
  <si>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</si>
  <si>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</si>
  <si>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</si>
  <si>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</si>
  <si>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</si>
  <si>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</si>
  <si>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</si>
  <si>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</si>
  <si>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</si>
  <si>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</si>
  <si>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</si>
  <si>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</si>
  <si>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</si>
  <si>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</si>
  <si>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</si>
  <si>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</si>
  <si>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</si>
  <si>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</si>
  <si>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</si>
  <si>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</si>
  <si>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</si>
  <si>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</si>
  <si>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</si>
  <si>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</si>
  <si>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</si>
  <si>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</si>
  <si>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</si>
  <si>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</si>
  <si>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</si>
  <si>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</si>
  <si>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</si>
  <si>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</si>
  <si>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</si>
  <si>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</si>
  <si>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</si>
  <si>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</si>
  <si>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</si>
  <si>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</si>
  <si>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</si>
  <si>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</si>
  <si>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</si>
  <si>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</si>
  <si>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</si>
  <si>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</si>
  <si>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</si>
  <si>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</si>
  <si>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</si>
  <si>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</si>
  <si>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</si>
  <si>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</si>
  <si>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</si>
  <si>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</si>
  <si>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</si>
  <si>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</si>
  <si>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</si>
  <si>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</si>
  <si>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</si>
  <si>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</si>
  <si>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</si>
  <si>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</si>
  <si>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</si>
  <si>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</si>
  <si>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</si>
  <si>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</si>
  <si>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</si>
  <si>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</si>
  <si>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</si>
  <si>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</si>
  <si>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</si>
  <si>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</si>
  <si>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</si>
  <si>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</si>
  <si>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</si>
  <si>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</si>
  <si>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</si>
  <si>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</si>
  <si>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</si>
  <si>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</si>
  <si>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</si>
  <si>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</si>
  <si>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</si>
  <si>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</si>
  <si>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</si>
  <si>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</si>
  <si>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</si>
  <si>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</si>
  <si>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</si>
  <si>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</si>
  <si>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</si>
  <si>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</si>
  <si>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</si>
  <si>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</si>
  <si>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</si>
  <si>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</si>
  <si>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</si>
  <si>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</si>
  <si>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</si>
  <si>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</si>
  <si>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</si>
  <si>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</si>
  <si>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</si>
  <si>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</si>
  <si>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</si>
  <si>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</si>
  <si>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</si>
  <si>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</si>
  <si>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</si>
  <si>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</si>
  <si>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</si>
  <si>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</si>
  <si>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</si>
  <si>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</si>
  <si>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</si>
  <si>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</si>
  <si>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</si>
  <si>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</si>
  <si>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</si>
  <si>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</si>
  <si>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</si>
  <si>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</si>
  <si>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</si>
  <si>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</si>
  <si>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</si>
  <si>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</si>
  <si>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</si>
  <si>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</si>
  <si>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</si>
  <si>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</si>
  <si>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</si>
  <si>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</si>
  <si>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</si>
  <si>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</si>
  <si>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</si>
  <si>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</si>
  <si>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</si>
  <si>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</si>
  <si>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</si>
  <si>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</si>
  <si>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</si>
  <si>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</si>
  <si>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</si>
  <si>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</si>
  <si>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</si>
  <si>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</si>
  <si>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</si>
  <si>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</si>
  <si>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</si>
  <si>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</si>
  <si>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</si>
  <si>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</si>
  <si>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</si>
  <si>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</si>
  <si>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</si>
  <si>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</si>
  <si>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</si>
  <si>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</si>
  <si>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</si>
  <si>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</si>
  <si>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</si>
  <si>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</si>
  <si>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</si>
  <si>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</si>
  <si>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</si>
  <si>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</si>
  <si>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</si>
  <si>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</si>
  <si>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</si>
  <si>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</si>
  <si>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</si>
  <si>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</si>
  <si>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</si>
  <si>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</si>
  <si>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</si>
  <si>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</si>
  <si>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</si>
  <si>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</si>
  <si>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</si>
  <si>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</si>
  <si>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</si>
  <si>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</si>
  <si>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</si>
  <si>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</si>
  <si>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</si>
  <si>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</si>
  <si>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</si>
  <si>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</si>
  <si>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</si>
  <si>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</si>
  <si>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</si>
  <si>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</si>
  <si>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</si>
  <si>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</si>
  <si>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</si>
  <si>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</si>
  <si>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</si>
  <si>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</si>
  <si>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</si>
  <si>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</si>
  <si>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</si>
  <si>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</si>
  <si>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</si>
  <si>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</si>
  <si>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</si>
  <si>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</si>
  <si>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</si>
  <si>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</si>
  <si>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</si>
  <si>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</si>
  <si>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</si>
  <si>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</si>
  <si>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</si>
  <si>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</si>
  <si>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</si>
  <si>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</si>
  <si>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</si>
  <si>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</si>
  <si>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</si>
  <si>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</si>
  <si>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</si>
  <si>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</si>
  <si>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</si>
  <si>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</si>
  <si>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</si>
  <si>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</si>
  <si>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</si>
  <si>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</si>
  <si>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</si>
  <si>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</si>
  <si>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</si>
  <si>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</si>
  <si>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</si>
  <si>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</si>
  <si>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</si>
  <si>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</si>
  <si>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</si>
  <si>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</si>
  <si>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</si>
  <si>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</si>
  <si>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</si>
  <si>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</si>
  <si>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</si>
  <si>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</si>
  <si>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</si>
  <si>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</si>
  <si>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</si>
  <si>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</si>
  <si>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</si>
  <si>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</si>
  <si>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</si>
  <si>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</si>
  <si>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</si>
  <si>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</si>
  <si>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</si>
  <si>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</si>
  <si>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</si>
  <si>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</si>
  <si>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</si>
  <si>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</si>
  <si>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</si>
  <si>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</si>
  <si>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</si>
  <si>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</si>
  <si>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</si>
  <si>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</si>
  <si>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</si>
  <si>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</si>
  <si>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</si>
  <si>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</si>
  <si>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</si>
  <si>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</si>
  <si>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</si>
  <si>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</si>
  <si>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</si>
  <si>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</si>
  <si>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</si>
  <si>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</si>
  <si>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</si>
  <si>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</si>
  <si>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</si>
  <si>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</si>
  <si>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</si>
  <si>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</si>
  <si>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</si>
  <si>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</si>
  <si>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</si>
  <si>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</si>
  <si>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</si>
  <si>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</si>
  <si>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</si>
  <si>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</si>
  <si>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</si>
  <si>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</si>
  <si>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</si>
  <si>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</si>
  <si>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</si>
  <si>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</si>
  <si>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</si>
  <si>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</si>
  <si>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</si>
  <si>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</si>
  <si>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</si>
  <si>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</si>
  <si>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</si>
  <si>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</si>
  <si>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</si>
  <si>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</si>
  <si>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</si>
  <si>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</si>
  <si>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</si>
  <si>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</si>
  <si>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</si>
  <si>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</si>
  <si>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</si>
  <si>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</si>
  <si>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</si>
  <si>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</si>
  <si>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</si>
  <si>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</si>
  <si>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</si>
  <si>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</si>
  <si>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</si>
  <si>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</si>
  <si>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</si>
  <si>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</si>
  <si>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</si>
  <si>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</si>
  <si>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</si>
  <si>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</si>
  <si>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</si>
  <si>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</si>
  <si>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</si>
  <si>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</si>
  <si>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</si>
  <si>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</si>
  <si>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</si>
  <si>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</si>
  <si>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</si>
  <si>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</si>
  <si>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</si>
  <si>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</si>
  <si>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</si>
  <si>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</si>
  <si>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</si>
  <si>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</si>
  <si>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</si>
  <si>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</si>
  <si>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</si>
  <si>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</si>
  <si>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</si>
  <si>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</si>
  <si>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</si>
  <si>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</si>
  <si>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</si>
  <si>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</si>
  <si>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</si>
  <si>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</si>
  <si>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</si>
  <si>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</si>
  <si>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</si>
  <si>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</si>
  <si>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</si>
  <si>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</si>
  <si>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</si>
  <si>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</si>
  <si>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</si>
  <si>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</si>
  <si>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</si>
  <si>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</si>
  <si>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</si>
  <si>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</si>
  <si>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</si>
  <si>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</si>
  <si>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</si>
  <si>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</si>
  <si>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</si>
  <si>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</si>
  <si>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</si>
  <si>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</si>
  <si>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</si>
  <si>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</si>
  <si>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</si>
  <si>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</si>
  <si>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</si>
  <si>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</si>
  <si>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</si>
  <si>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</si>
  <si>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</si>
  <si>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</si>
  <si>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</si>
  <si>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</si>
  <si>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</si>
  <si>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</si>
  <si>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</si>
  <si>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</si>
  <si>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</si>
  <si>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</si>
  <si>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</si>
  <si>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</si>
  <si>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</si>
  <si>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</si>
  <si>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</si>
  <si>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</si>
  <si>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</si>
  <si>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</si>
  <si>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</si>
  <si>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</si>
  <si>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</si>
  <si>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</si>
  <si>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</si>
  <si>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</si>
  <si>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</si>
  <si>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</si>
  <si>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</si>
  <si>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</si>
  <si>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</si>
  <si>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</si>
  <si>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</si>
  <si>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</si>
  <si>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</si>
  <si>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</si>
  <si>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</si>
  <si>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</si>
  <si>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</si>
  <si>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</si>
  <si>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</si>
  <si>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</si>
  <si>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</si>
  <si>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</si>
  <si>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</si>
  <si>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</si>
  <si>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</si>
  <si>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</si>
  <si>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</si>
  <si>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</si>
  <si>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</si>
  <si>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</si>
  <si>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</si>
  <si>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</si>
  <si>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</si>
  <si>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</si>
  <si>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</si>
  <si>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</si>
  <si>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</si>
  <si>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</si>
  <si>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</si>
  <si>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</si>
  <si>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</si>
  <si>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</si>
  <si>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</si>
  <si>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</si>
  <si>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</si>
  <si>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</si>
  <si>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</si>
  <si>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</si>
  <si>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</si>
  <si>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</si>
  <si>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</si>
  <si>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</si>
  <si>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</si>
  <si>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</si>
  <si>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</si>
  <si>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</si>
  <si>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</si>
  <si>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</si>
  <si>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</si>
  <si>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</si>
  <si>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</si>
  <si>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</si>
  <si>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</si>
  <si>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</si>
  <si>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</si>
  <si>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</si>
  <si>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</si>
  <si>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</si>
  <si>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</si>
  <si>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</si>
  <si>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</si>
  <si>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</si>
  <si>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</si>
  <si>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</si>
  <si>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</si>
  <si>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</si>
  <si>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</si>
  <si>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</si>
  <si>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</si>
  <si>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</si>
  <si>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</si>
  <si>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</si>
  <si>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</si>
  <si>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</si>
  <si>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</si>
  <si>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</si>
  <si>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</si>
  <si>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</si>
  <si>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</si>
  <si>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</si>
  <si>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</si>
  <si>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</si>
  <si>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</si>
  <si>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</si>
  <si>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</si>
  <si>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</si>
  <si>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</si>
  <si>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</si>
  <si>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</si>
  <si>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</si>
  <si>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</si>
  <si>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</si>
  <si>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</si>
  <si>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</si>
  <si>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</si>
  <si>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</si>
  <si>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</si>
  <si>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</si>
  <si>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</si>
  <si>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</si>
  <si>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</si>
  <si>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</si>
  <si>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</si>
  <si>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</si>
  <si>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</si>
  <si>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</si>
  <si>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</si>
  <si>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</si>
  <si>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</si>
  <si>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</si>
  <si>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</si>
  <si>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</si>
  <si>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</si>
  <si>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</si>
  <si>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</si>
  <si>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</si>
  <si>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</si>
  <si>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</si>
  <si>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</si>
  <si>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</si>
  <si>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</si>
  <si>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</si>
  <si>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</si>
  <si>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</si>
  <si>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</si>
  <si>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</si>
  <si>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</si>
  <si>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</si>
  <si>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</si>
  <si>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</si>
  <si>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</si>
  <si>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</si>
  <si>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</si>
  <si>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</si>
  <si>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</si>
  <si>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</si>
  <si>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</si>
  <si>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</si>
  <si>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</si>
  <si>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</si>
  <si>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</si>
  <si>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</si>
  <si>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</si>
  <si>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</si>
  <si>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</si>
  <si>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</si>
  <si>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</si>
  <si>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</si>
  <si>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</si>
  <si>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</si>
  <si>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</si>
  <si>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</si>
  <si>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</si>
  <si>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</si>
  <si>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</si>
  <si>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</si>
  <si>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</si>
  <si>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</si>
  <si>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</si>
  <si>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</si>
  <si>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</si>
  <si>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</si>
  <si>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</si>
  <si>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</si>
  <si>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</si>
  <si>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</si>
  <si>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</si>
  <si>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</si>
  <si>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</si>
  <si>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</si>
  <si>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</si>
  <si>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</si>
  <si>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</si>
  <si>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</si>
  <si>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</si>
  <si>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</si>
  <si>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</si>
  <si>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</si>
  <si>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</si>
  <si>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</si>
  <si>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</si>
  <si>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</si>
  <si>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</si>
  <si>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</si>
  <si>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</si>
  <si>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</si>
  <si>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</si>
  <si>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</si>
  <si>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</si>
  <si>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</si>
  <si>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</si>
  <si>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</si>
  <si>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</si>
  <si>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</si>
  <si>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</si>
  <si>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</si>
  <si>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</si>
  <si>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</si>
  <si>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</si>
  <si>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</si>
  <si>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</si>
  <si>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</si>
  <si>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</si>
  <si>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</si>
  <si>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</si>
  <si>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</si>
  <si>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</si>
  <si>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</si>
  <si>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</si>
  <si>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</si>
  <si>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</si>
  <si>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</si>
  <si>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</si>
  <si>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</si>
  <si>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</si>
  <si>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</si>
  <si>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</si>
  <si>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</si>
  <si>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</si>
  <si>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</si>
  <si>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</si>
  <si>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</si>
  <si>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</si>
  <si>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</si>
  <si>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</si>
  <si>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</si>
  <si>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</si>
  <si>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</si>
  <si>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</si>
  <si>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</si>
  <si>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</si>
  <si>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</si>
  <si>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</si>
  <si>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</si>
  <si>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</si>
  <si>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</si>
  <si>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</si>
  <si>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</si>
  <si>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</si>
  <si>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</si>
  <si>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</si>
  <si>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</si>
  <si>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</si>
  <si>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</si>
  <si>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</si>
  <si>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</si>
  <si>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</si>
  <si>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</si>
  <si>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</si>
  <si>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</si>
  <si>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</si>
  <si>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</si>
  <si>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</si>
  <si>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</si>
  <si>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</si>
  <si>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</si>
  <si>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</si>
  <si>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</si>
  <si>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</si>
  <si>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</si>
  <si>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</si>
  <si>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</si>
  <si>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</si>
  <si>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</si>
  <si>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</si>
  <si>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</si>
  <si>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</si>
  <si>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</si>
  <si>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</si>
  <si>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</si>
  <si>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</si>
  <si>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</si>
  <si>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</si>
  <si>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</si>
  <si>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</si>
  <si>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</si>
  <si>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</si>
  <si>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</si>
  <si>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</si>
  <si>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</si>
  <si>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</si>
  <si>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</si>
  <si>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</si>
  <si>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</si>
  <si>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</si>
  <si>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</si>
  <si>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</si>
  <si>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</si>
  <si>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</si>
  <si>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</si>
  <si>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</si>
  <si>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</si>
  <si>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</si>
  <si>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</si>
  <si>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</si>
  <si>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</si>
  <si>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</si>
  <si>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</si>
  <si>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</si>
  <si>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</si>
  <si>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</si>
  <si>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</si>
  <si>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</si>
  <si>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</si>
  <si>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</si>
  <si>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</si>
  <si>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</si>
  <si>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</si>
  <si>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</si>
  <si>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</si>
  <si>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</si>
  <si>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</si>
  <si>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</si>
  <si>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</si>
  <si>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</si>
  <si>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</si>
  <si>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</si>
  <si>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</si>
  <si>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</si>
  <si>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</si>
  <si>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</si>
  <si>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</si>
  <si>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</si>
  <si>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</si>
  <si>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</si>
  <si>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</si>
  <si>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</si>
  <si>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</si>
  <si>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</si>
  <si>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</si>
  <si>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</si>
  <si>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</si>
  <si>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</si>
  <si>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</si>
  <si>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</si>
  <si>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</si>
  <si>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</si>
  <si>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</si>
  <si>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</si>
  <si>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</si>
  <si>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</si>
  <si>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</si>
  <si>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</si>
  <si>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</si>
  <si>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</si>
  <si>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</si>
  <si>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</si>
  <si>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</si>
  <si>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</si>
  <si>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</si>
  <si>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</si>
  <si>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</si>
  <si>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</si>
  <si>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</si>
  <si>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</si>
  <si>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</si>
  <si>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</si>
  <si>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</si>
  <si>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</si>
  <si>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</si>
  <si>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</si>
  <si>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</si>
  <si>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</si>
  <si>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</si>
  <si>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</si>
  <si>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</si>
  <si>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</si>
  <si>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</si>
  <si>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</si>
  <si>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</si>
  <si>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</si>
  <si>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</si>
  <si>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</si>
  <si>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</si>
  <si>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</si>
  <si>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</si>
  <si>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</si>
  <si>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</si>
  <si>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</si>
  <si>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</si>
  <si>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</si>
  <si>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</si>
  <si>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</si>
  <si>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</si>
  <si>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</si>
  <si>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</si>
  <si>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</si>
  <si>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</si>
  <si>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</si>
  <si>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</si>
  <si>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</si>
  <si>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</si>
  <si>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</si>
  <si>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</si>
  <si>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</si>
  <si>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</si>
  <si>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</si>
  <si>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</si>
  <si>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</si>
  <si>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</si>
  <si>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</si>
  <si>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</si>
  <si>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</si>
  <si>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</si>
  <si>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</si>
  <si>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</si>
  <si>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</si>
  <si>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</si>
  <si>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</si>
  <si>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</si>
  <si>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</si>
  <si>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</si>
  <si>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</si>
  <si>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</si>
  <si>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</si>
  <si>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</si>
  <si>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</si>
  <si>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</si>
  <si>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</si>
  <si>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</si>
  <si>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</si>
  <si>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</si>
  <si>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</si>
  <si>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</si>
  <si>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</si>
  <si>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</si>
  <si>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</si>
  <si>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</si>
  <si>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</si>
  <si>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</si>
  <si>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</si>
  <si>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</si>
  <si>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</si>
  <si>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</si>
  <si>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</si>
  <si>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</si>
  <si>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</si>
  <si>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</si>
  <si>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</si>
  <si>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</si>
  <si>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</si>
  <si>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</si>
  <si>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</si>
  <si>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</si>
  <si>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</si>
  <si>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</si>
  <si>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</si>
  <si>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</si>
  <si>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</si>
  <si>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</si>
  <si>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</si>
  <si>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</si>
  <si>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</si>
  <si>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</si>
  <si>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</si>
  <si>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</si>
  <si>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</si>
  <si>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</si>
  <si>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</si>
  <si>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</si>
  <si>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</si>
  <si>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</si>
  <si>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</si>
  <si>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</si>
  <si>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</si>
  <si>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</si>
  <si>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</si>
  <si>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</si>
  <si>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</si>
  <si>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</si>
  <si>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</si>
  <si>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</si>
  <si>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</si>
  <si>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</si>
  <si>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</si>
  <si>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</si>
  <si>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</si>
  <si>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</si>
  <si>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</si>
  <si>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</si>
  <si>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</si>
  <si>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</si>
  <si>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</si>
  <si>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</si>
  <si>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</si>
  <si>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</si>
  <si>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</si>
  <si>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</si>
  <si>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</si>
  <si>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</si>
  <si>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</si>
  <si>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</si>
  <si>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</si>
  <si>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</si>
  <si>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</si>
  <si>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</si>
  <si>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</si>
  <si>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</si>
  <si>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</si>
  <si>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</si>
  <si>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</si>
  <si>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</si>
  <si>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</si>
  <si>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</si>
  <si>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</si>
  <si>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</si>
  <si>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</si>
  <si>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</si>
  <si>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</si>
  <si>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</si>
  <si>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</si>
  <si>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</si>
  <si>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</si>
  <si>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</si>
  <si>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</si>
  <si>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</si>
  <si>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</si>
  <si>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</si>
  <si>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</si>
  <si>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</si>
  <si>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</si>
  <si>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</si>
  <si>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</si>
  <si>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</si>
  <si>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</si>
  <si>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</si>
  <si>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</si>
  <si>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</si>
  <si>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</si>
  <si>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</si>
  <si>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</si>
  <si>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</si>
  <si>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</si>
  <si>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</si>
  <si>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</si>
  <si>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</si>
  <si>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</si>
  <si>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</si>
  <si>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</si>
  <si>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</si>
  <si>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</si>
  <si>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</si>
  <si>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</si>
  <si>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</si>
  <si>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</si>
  <si>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</si>
  <si>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</si>
  <si>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</si>
  <si>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</si>
  <si>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</si>
  <si>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</si>
  <si>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</si>
  <si>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</si>
  <si>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</si>
  <si>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</si>
  <si>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</si>
  <si>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</si>
  <si>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</si>
  <si>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</si>
  <si>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</si>
  <si>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</si>
  <si>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</si>
  <si>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</si>
  <si>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</si>
  <si>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</si>
  <si>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</si>
  <si>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</si>
  <si>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</si>
  <si>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</si>
  <si>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</si>
  <si>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</si>
  <si>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</si>
  <si>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</si>
  <si>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</si>
  <si>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</si>
  <si>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</si>
  <si>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</si>
  <si>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</si>
  <si>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</si>
  <si>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</si>
  <si>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</si>
  <si>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</si>
  <si>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</si>
  <si>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</si>
  <si>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</si>
  <si>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</si>
  <si>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</si>
  <si>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</si>
  <si>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</si>
  <si>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</si>
  <si>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</si>
  <si>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</si>
  <si>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</si>
  <si>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</si>
  <si>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</si>
  <si>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</si>
  <si>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</si>
  <si>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</si>
  <si>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</si>
  <si>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</si>
  <si>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</si>
  <si>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</si>
  <si>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</si>
  <si>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</si>
  <si>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</si>
  <si>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</si>
  <si>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</si>
  <si>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</si>
  <si>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</si>
  <si>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</si>
  <si>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</si>
  <si>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</si>
  <si>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</si>
  <si>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</si>
  <si>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</si>
  <si>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</si>
  <si>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</si>
  <si>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</si>
  <si>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</si>
  <si>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</si>
  <si>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</si>
  <si>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</si>
  <si>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</si>
  <si>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</si>
  <si>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</si>
  <si>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</si>
  <si>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</si>
  <si>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</si>
  <si>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</si>
  <si>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</si>
  <si>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</si>
  <si>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</si>
  <si>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</si>
  <si>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</si>
  <si>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</si>
  <si>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</si>
  <si>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</si>
  <si>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</si>
  <si>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</si>
  <si>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</si>
  <si>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</si>
  <si>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</si>
  <si>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</si>
  <si>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</si>
  <si>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</si>
  <si>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</si>
  <si>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</si>
  <si>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</si>
  <si>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</si>
  <si>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</si>
  <si>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</si>
  <si>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</si>
  <si>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</si>
  <si>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</si>
  <si>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</si>
  <si>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</si>
  <si>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</si>
  <si>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</si>
  <si>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</si>
  <si>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</si>
  <si>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</si>
  <si>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</si>
  <si>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</si>
  <si>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</si>
  <si>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</si>
  <si>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</si>
  <si>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</si>
  <si>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</si>
  <si>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</si>
  <si>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</si>
  <si>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</si>
  <si>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</si>
  <si>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</si>
  <si>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</si>
  <si>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</si>
  <si>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</si>
  <si>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</si>
  <si>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</si>
  <si>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</si>
  <si>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</si>
  <si>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</si>
  <si>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</si>
  <si>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</si>
  <si>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</si>
  <si>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</si>
  <si>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</si>
  <si>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</si>
  <si>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</si>
  <si>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</si>
  <si>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</si>
  <si>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</si>
  <si>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</si>
  <si>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</si>
  <si>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</si>
  <si>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</si>
  <si>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</si>
  <si>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</si>
  <si>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</si>
  <si>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</si>
  <si>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</si>
  <si>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</si>
  <si>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</si>
  <si>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</si>
  <si>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</si>
  <si>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</si>
  <si>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</si>
  <si>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</si>
  <si>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</si>
  <si>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</si>
  <si>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</si>
  <si>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</si>
  <si>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</si>
  <si>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</si>
  <si>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</si>
  <si>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</si>
  <si>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</si>
  <si>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</si>
  <si>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</si>
  <si>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</si>
  <si>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</si>
  <si>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</si>
  <si>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</si>
  <si>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</si>
  <si>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</si>
  <si>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</si>
  <si>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</si>
  <si>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</si>
  <si>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</si>
  <si>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</si>
  <si>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</si>
  <si>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</si>
  <si>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</si>
  <si>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</si>
  <si>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</si>
  <si>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</si>
  <si>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</si>
  <si>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</si>
  <si>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</si>
  <si>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</si>
  <si>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</si>
  <si>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</si>
  <si>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</si>
  <si>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</si>
  <si>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</si>
  <si>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</si>
  <si>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</si>
  <si>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</si>
  <si>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</si>
  <si>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</si>
  <si>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</si>
  <si>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</si>
  <si>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</si>
  <si>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</si>
  <si>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</si>
  <si>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</si>
  <si>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</si>
  <si>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</si>
  <si>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</si>
  <si>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</si>
  <si>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</si>
  <si>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</si>
  <si>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</si>
  <si>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</si>
  <si>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</si>
  <si>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</si>
  <si>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</si>
  <si>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</si>
  <si>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</si>
  <si>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</si>
  <si>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</si>
  <si>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</si>
  <si>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</si>
  <si>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</si>
  <si>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</si>
  <si>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</si>
  <si>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</si>
  <si>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</si>
  <si>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</si>
  <si>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</si>
  <si>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</si>
  <si>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</si>
  <si>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</si>
  <si>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</si>
  <si>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</si>
  <si>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</si>
  <si>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</si>
  <si>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</si>
  <si>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</si>
  <si>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</si>
  <si>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</si>
  <si>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</si>
  <si>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</si>
  <si>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</si>
  <si>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</si>
  <si>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</si>
  <si>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</si>
  <si>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</si>
  <si>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</si>
  <si>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</si>
  <si>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</si>
  <si>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</si>
  <si>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</si>
  <si>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</si>
  <si>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</si>
  <si>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</si>
  <si>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</si>
  <si>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</si>
  <si>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</si>
  <si>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</si>
  <si>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</si>
  <si>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</si>
  <si>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</si>
  <si>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</si>
  <si>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</si>
  <si>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</si>
  <si>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</si>
  <si>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</si>
  <si>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</si>
  <si>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</si>
  <si>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</si>
  <si>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</si>
  <si>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</si>
  <si>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</si>
  <si>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</si>
  <si>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</si>
  <si>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</si>
  <si>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</si>
  <si>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</si>
  <si>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</si>
  <si>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</si>
  <si>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</si>
  <si>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</si>
  <si>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</si>
  <si>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</si>
  <si>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</si>
  <si>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</si>
  <si>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</si>
  <si>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</si>
  <si>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</si>
  <si>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</si>
  <si>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</si>
  <si>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</si>
  <si>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</si>
  <si>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</si>
  <si>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</si>
  <si>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</si>
  <si>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</si>
  <si>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</si>
  <si>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</si>
  <si>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</si>
  <si>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</si>
  <si>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</si>
  <si>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</si>
  <si>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</si>
  <si>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</si>
  <si>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</si>
  <si>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</si>
  <si>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</si>
  <si>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</si>
  <si>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</si>
  <si>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</si>
  <si>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</si>
  <si>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</si>
  <si>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</si>
  <si>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</si>
  <si>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</si>
  <si>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</si>
  <si>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</si>
  <si>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</si>
  <si>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</si>
  <si>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</si>
  <si>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</si>
  <si>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</si>
  <si>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</si>
  <si>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</si>
  <si>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</si>
  <si>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</si>
  <si>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</si>
  <si>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</si>
  <si>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</si>
  <si>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</si>
  <si>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</si>
  <si>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</si>
  <si>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</si>
  <si>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</si>
  <si>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</si>
  <si>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</si>
  <si>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</si>
  <si>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</si>
  <si>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</si>
  <si>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</si>
  <si>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</si>
  <si>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</si>
  <si>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</si>
  <si>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</si>
  <si>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</si>
  <si>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</si>
  <si>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</si>
  <si>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</si>
  <si>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</si>
  <si>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</si>
  <si>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</si>
  <si>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</si>
  <si>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</si>
  <si>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</si>
  <si>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</si>
  <si>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</si>
  <si>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</si>
  <si>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</si>
  <si>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</si>
  <si>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</si>
  <si>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</si>
  <si>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</si>
  <si>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</si>
  <si>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</si>
  <si>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</si>
  <si>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</si>
  <si>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</si>
  <si>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</si>
  <si>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</si>
  <si>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</si>
  <si>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</si>
  <si>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</si>
  <si>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</si>
  <si>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</si>
  <si>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</si>
  <si>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</si>
  <si>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</si>
  <si>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</si>
  <si>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</si>
  <si>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</si>
  <si>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</si>
  <si>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</si>
  <si>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</si>
  <si>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</si>
  <si>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</si>
  <si>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</si>
  <si>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</si>
  <si>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</si>
  <si>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</si>
  <si>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</si>
  <si>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</si>
  <si>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</si>
  <si>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</si>
  <si>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</si>
  <si>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</si>
  <si>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</si>
  <si>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</si>
  <si>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</si>
  <si>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</si>
  <si>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</si>
  <si>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</si>
  <si>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</si>
  <si>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</si>
  <si>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</si>
  <si>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</si>
  <si>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</si>
  <si>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</si>
  <si>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</si>
  <si>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</si>
  <si>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</si>
  <si>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</si>
  <si>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</si>
  <si>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</si>
  <si>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</si>
  <si>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</si>
  <si>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</si>
  <si>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</si>
  <si>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</si>
  <si>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</si>
  <si>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</si>
  <si>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</si>
  <si>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</si>
  <si>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</si>
  <si>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</si>
  <si>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</si>
  <si>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</si>
  <si>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</si>
  <si>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</si>
  <si>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</si>
  <si>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</si>
  <si>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</si>
  <si>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</si>
  <si>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</si>
  <si>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</si>
  <si>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</si>
  <si>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</si>
  <si>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</si>
  <si>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</si>
  <si>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</si>
  <si>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</si>
  <si>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</si>
  <si>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</si>
  <si>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</si>
  <si>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</si>
  <si>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</si>
  <si>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</si>
  <si>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</si>
  <si>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</si>
  <si>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</si>
  <si>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</si>
  <si>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</si>
  <si>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</si>
  <si>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</si>
  <si>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</si>
  <si>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</si>
  <si>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</si>
  <si>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</si>
  <si>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</si>
  <si>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</si>
  <si>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</si>
  <si>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</si>
  <si>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</si>
  <si>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</si>
  <si>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</si>
  <si>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</si>
  <si>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</si>
  <si>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</si>
  <si>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</si>
  <si>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</si>
  <si>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</si>
  <si>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</si>
  <si>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</si>
  <si>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</si>
  <si>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</si>
  <si>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</si>
  <si>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</si>
  <si>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</si>
  <si>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</si>
  <si>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</si>
  <si>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</si>
  <si>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</si>
  <si>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</si>
  <si>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</si>
  <si>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</si>
  <si>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</si>
  <si>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</si>
  <si>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</si>
  <si>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</si>
  <si>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</si>
  <si>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</si>
  <si>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</si>
  <si>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</si>
  <si>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</si>
  <si>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</si>
  <si>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</si>
  <si>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</si>
  <si>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</si>
  <si>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</si>
  <si>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</si>
  <si>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</si>
  <si>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</si>
  <si>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</si>
  <si>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</si>
  <si>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</si>
  <si>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</si>
  <si>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</si>
  <si>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</si>
  <si>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</si>
  <si>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</si>
  <si>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</si>
  <si>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</si>
  <si>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</si>
  <si>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</si>
  <si>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</si>
  <si>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</si>
  <si>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</si>
  <si>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</si>
  <si>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</si>
  <si>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</si>
  <si>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</si>
  <si>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</si>
  <si>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</si>
  <si>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</si>
  <si>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</si>
  <si>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</si>
  <si>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</si>
  <si>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</si>
  <si>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</si>
  <si>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</si>
  <si>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</si>
  <si>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</si>
  <si>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</si>
  <si>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</si>
  <si>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</si>
  <si>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</si>
  <si>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</si>
  <si>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</si>
  <si>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</si>
  <si>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</si>
  <si>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</si>
  <si>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</si>
  <si>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</si>
  <si>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</si>
  <si>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</si>
  <si>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</si>
  <si>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</si>
  <si>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</si>
  <si>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</si>
  <si>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</si>
  <si>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</si>
  <si>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</si>
  <si>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</si>
  <si>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</si>
  <si>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</si>
  <si>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</si>
  <si>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</si>
  <si>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</si>
  <si>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</si>
  <si>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</si>
  <si>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</si>
  <si>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</si>
  <si>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</si>
  <si>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</si>
  <si>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</si>
  <si>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</si>
  <si>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</si>
  <si>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</si>
  <si>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</si>
  <si>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</si>
  <si>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</si>
  <si>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</si>
  <si>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</si>
  <si>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</si>
  <si>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</si>
  <si>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</si>
  <si>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</si>
  <si>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</si>
  <si>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</si>
  <si>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</si>
  <si>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</si>
  <si>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</si>
  <si>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</si>
  <si>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</si>
  <si>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</si>
  <si>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</si>
  <si>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</si>
  <si>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</si>
  <si>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</si>
  <si>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</si>
  <si>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</si>
  <si>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</si>
  <si>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</si>
  <si>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</si>
  <si>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</si>
  <si>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</si>
  <si>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</si>
  <si>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</si>
  <si>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</si>
  <si>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</si>
  <si>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</si>
  <si>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</si>
  <si>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</si>
  <si>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</si>
  <si>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</si>
  <si>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</si>
  <si>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</si>
  <si>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</si>
  <si>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</si>
  <si>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</si>
  <si>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</si>
  <si>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</si>
  <si>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</si>
  <si>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</si>
  <si>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</si>
  <si>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</si>
  <si>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</si>
  <si>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</si>
  <si>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</si>
  <si>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</si>
  <si>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</si>
  <si>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</si>
  <si>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</si>
  <si>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</si>
  <si>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</si>
  <si>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</si>
  <si>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</si>
  <si>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</si>
  <si>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</si>
  <si>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</si>
  <si>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</si>
  <si>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</si>
  <si>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</si>
  <si>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</si>
  <si>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</si>
  <si>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</si>
  <si>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</si>
  <si>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</si>
  <si>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</si>
  <si>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</si>
  <si>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</si>
  <si>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</si>
  <si>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</si>
  <si>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</si>
  <si>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</si>
  <si>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</si>
  <si>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</si>
  <si>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</si>
  <si>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</si>
  <si>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</si>
  <si>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</si>
  <si>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</si>
  <si>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</si>
  <si>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</si>
  <si>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</si>
  <si>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</si>
  <si>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</si>
  <si>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</si>
  <si>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</si>
  <si>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</si>
  <si>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</si>
  <si>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</si>
  <si>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</si>
  <si>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</si>
  <si>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</si>
  <si>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</si>
  <si>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</si>
  <si>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</si>
  <si>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</si>
  <si>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</si>
  <si>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</si>
  <si>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</si>
  <si>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</si>
  <si>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</si>
  <si>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</si>
  <si>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</si>
  <si>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</si>
  <si>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</si>
  <si>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</si>
  <si>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</si>
  <si>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</si>
  <si>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</si>
  <si>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</si>
  <si>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</si>
  <si>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</si>
  <si>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</si>
  <si>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</si>
  <si>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</si>
  <si>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</si>
  <si>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</si>
  <si>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</si>
  <si>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</si>
  <si>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</si>
  <si>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</si>
  <si>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</si>
  <si>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</si>
  <si>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</si>
  <si>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</si>
  <si>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</si>
  <si>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</si>
  <si>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</si>
  <si>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</si>
  <si>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</si>
  <si>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</si>
  <si>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</si>
  <si>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</si>
  <si>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</si>
  <si>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</si>
  <si>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</si>
  <si>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</si>
  <si>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</si>
  <si>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</si>
  <si>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</si>
  <si>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</si>
  <si>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</si>
  <si>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</si>
  <si>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</si>
  <si>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</si>
  <si>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</si>
  <si>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</si>
  <si>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</si>
  <si>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</si>
  <si>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</si>
  <si>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</si>
  <si>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</si>
  <si>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</si>
  <si>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</si>
  <si>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</si>
  <si>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</si>
  <si>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</si>
  <si>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</si>
  <si>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</si>
  <si>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</si>
  <si>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</si>
  <si>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</si>
  <si>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</si>
  <si>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</si>
  <si>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</si>
  <si>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</si>
  <si>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</si>
  <si>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</si>
  <si>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</si>
  <si>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</si>
  <si>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</si>
  <si>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</si>
  <si>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</si>
  <si>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</si>
  <si>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</si>
  <si>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</si>
  <si>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</si>
  <si>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</si>
  <si>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</si>
  <si>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</si>
  <si>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</si>
  <si>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</si>
  <si>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</si>
  <si>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</si>
  <si>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</si>
  <si>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</si>
  <si>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</si>
  <si>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</si>
  <si>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</si>
  <si>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</si>
  <si>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</si>
  <si>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</si>
  <si>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</si>
  <si>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</si>
  <si>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</si>
  <si>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</si>
  <si>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</si>
  <si>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</si>
  <si>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</si>
  <si>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</si>
  <si>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</si>
  <si>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</si>
  <si>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</si>
  <si>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</si>
  <si>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</si>
  <si>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</si>
  <si>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</si>
  <si>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</si>
  <si>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</si>
  <si>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</si>
  <si>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</si>
  <si>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</si>
  <si>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</si>
  <si>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</si>
  <si>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</si>
  <si>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</si>
  <si>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</si>
  <si>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</si>
  <si>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</si>
  <si>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</si>
  <si>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</si>
  <si>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</si>
  <si>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</si>
  <si>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</si>
  <si>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</si>
  <si>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</si>
  <si>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</si>
  <si>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</si>
  <si>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</si>
  <si>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</si>
  <si>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</si>
  <si>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</si>
  <si>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</si>
  <si>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</si>
  <si>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</si>
  <si>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</si>
  <si>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</si>
  <si>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</si>
  <si>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</si>
  <si>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</si>
  <si>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</si>
  <si>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</si>
  <si>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</si>
  <si>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</si>
  <si>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</si>
  <si>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</si>
  <si>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</si>
  <si>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</si>
  <si>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</si>
  <si>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</si>
  <si>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</si>
  <si>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</si>
  <si>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</si>
  <si>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</si>
  <si>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</si>
  <si>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</si>
  <si>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</si>
  <si>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</si>
  <si>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</si>
  <si>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</si>
  <si>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</si>
  <si>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</si>
  <si>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</si>
  <si>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</si>
  <si>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</si>
  <si>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</si>
  <si>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</si>
  <si>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</si>
  <si>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</si>
  <si>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</si>
  <si>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</si>
  <si>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</si>
  <si>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</si>
  <si>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</si>
  <si>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</si>
  <si>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</si>
  <si>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</si>
  <si>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</si>
  <si>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</si>
  <si>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</si>
  <si>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</si>
  <si>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</si>
  <si>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</si>
  <si>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</si>
  <si>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</si>
  <si>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</si>
  <si>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</si>
  <si>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</si>
  <si>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</si>
  <si>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</si>
  <si>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</si>
  <si>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</si>
  <si>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</si>
  <si>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</si>
  <si>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</si>
  <si>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</si>
  <si>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</si>
  <si>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</si>
  <si>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</si>
  <si>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</si>
  <si>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</si>
  <si>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</si>
  <si>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</si>
  <si>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</si>
  <si>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</si>
  <si>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</si>
  <si>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</si>
  <si>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</si>
  <si>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</si>
  <si>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</si>
  <si>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</si>
  <si>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</si>
  <si>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</si>
  <si>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</si>
  <si>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</si>
  <si>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</si>
  <si>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</si>
  <si>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</si>
  <si>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</si>
  <si>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</si>
  <si>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</si>
  <si>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</si>
  <si>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</si>
  <si>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</si>
  <si>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</si>
  <si>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</si>
  <si>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</si>
  <si>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</si>
  <si>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</si>
  <si>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</si>
  <si>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</si>
  <si>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</si>
  <si>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</si>
  <si>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</si>
  <si>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</si>
  <si>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</si>
  <si>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</si>
  <si>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</si>
  <si>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</si>
  <si>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</si>
  <si>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</si>
  <si>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</si>
  <si>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</si>
  <si>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</si>
  <si>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</si>
  <si>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</si>
  <si>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</si>
  <si>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</si>
  <si>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</si>
  <si>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</si>
  <si>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</si>
  <si>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</si>
  <si>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</si>
  <si>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</si>
  <si>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</si>
  <si>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</si>
  <si>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</si>
  <si>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</si>
  <si>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</si>
  <si>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</si>
  <si>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</si>
  <si>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</si>
  <si>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</si>
  <si>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</si>
  <si>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</si>
  <si>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</si>
  <si>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</si>
  <si>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</si>
  <si>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</si>
  <si>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</si>
  <si>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</si>
  <si>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</si>
  <si>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</si>
  <si>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</si>
  <si>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</si>
  <si>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</si>
  <si>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</si>
  <si>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</si>
  <si>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</si>
  <si>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</si>
  <si>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</si>
  <si>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</si>
  <si>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</si>
  <si>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</si>
  <si>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</si>
  <si>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</si>
  <si>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</si>
  <si>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</si>
  <si>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</si>
  <si>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</si>
  <si>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</si>
  <si>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</si>
  <si>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</si>
  <si>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</si>
  <si>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</si>
  <si>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</si>
  <si>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</si>
  <si>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</si>
  <si>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</si>
  <si>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</si>
  <si>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</si>
  <si>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</si>
  <si>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</si>
  <si>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</si>
  <si>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</si>
  <si>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</si>
  <si>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</si>
  <si>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</si>
  <si>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</si>
  <si>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</si>
  <si>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</si>
  <si>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</si>
  <si>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</si>
  <si>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</si>
  <si>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</si>
  <si>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</si>
  <si>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</si>
  <si>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</si>
  <si>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</si>
  <si>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</si>
  <si>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</si>
  <si>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</si>
  <si>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</si>
  <si>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</si>
  <si>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</si>
  <si>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</si>
  <si>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</si>
  <si>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</si>
  <si>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</si>
  <si>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</si>
  <si>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</si>
  <si>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</si>
  <si>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</si>
  <si>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</si>
  <si>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</si>
  <si>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</si>
  <si>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</si>
  <si>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</si>
  <si>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</si>
  <si>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</si>
  <si>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</si>
  <si>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</si>
  <si>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</si>
  <si>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</si>
  <si>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</si>
  <si>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</si>
  <si>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</si>
  <si>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</si>
  <si>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</si>
  <si>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</si>
  <si>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</si>
  <si>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</si>
  <si>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</si>
  <si>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</si>
  <si>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</si>
  <si>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</si>
  <si>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</si>
  <si>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</si>
  <si>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</si>
  <si>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</si>
  <si>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</si>
  <si>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</si>
  <si>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</si>
  <si>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</si>
  <si>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</si>
  <si>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</si>
  <si>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</si>
  <si>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</si>
  <si>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</si>
  <si>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</si>
  <si>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</si>
  <si>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</si>
  <si>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</si>
  <si>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</si>
  <si>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</si>
  <si>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</si>
  <si>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</si>
  <si>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</si>
  <si>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</si>
  <si>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</si>
  <si>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</si>
  <si>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</si>
  <si>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</si>
  <si>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</si>
  <si>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</si>
  <si>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</si>
  <si>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</si>
  <si>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</si>
  <si>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</si>
  <si>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</si>
  <si>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</si>
  <si>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</si>
  <si>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</si>
  <si>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</si>
  <si>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</si>
  <si>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</si>
  <si>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</si>
  <si>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</si>
  <si>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</si>
  <si>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</si>
  <si>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</si>
  <si>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</si>
  <si>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</si>
  <si>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</si>
  <si>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</si>
  <si>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</si>
  <si>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</si>
  <si>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</si>
  <si>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</si>
  <si>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</si>
  <si>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</si>
  <si>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</si>
  <si>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</si>
  <si>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</si>
  <si>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</si>
  <si>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</si>
  <si>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</si>
  <si>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</si>
  <si>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</si>
  <si>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</si>
  <si>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</si>
  <si>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</si>
  <si>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</si>
  <si>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</si>
  <si>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</si>
  <si>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</si>
  <si>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</si>
  <si>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</si>
  <si>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</si>
  <si>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</si>
  <si>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</si>
  <si>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</si>
  <si>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</si>
  <si>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</si>
  <si>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</si>
  <si>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</si>
  <si>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</si>
  <si>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</si>
  <si>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</si>
  <si>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</si>
  <si>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</si>
  <si>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</si>
  <si>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</si>
  <si>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</si>
  <si>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</si>
  <si>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</si>
  <si>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</si>
  <si>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</si>
  <si>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</si>
  <si>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</si>
  <si>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</si>
  <si>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</si>
  <si>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</si>
  <si>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</si>
  <si>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</si>
  <si>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</si>
  <si>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</si>
  <si>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</si>
  <si>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</si>
  <si>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</si>
  <si>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</si>
  <si>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</si>
  <si>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</si>
  <si>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</si>
  <si>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</si>
  <si>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</si>
  <si>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</si>
  <si>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</si>
  <si>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</si>
  <si>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</si>
  <si>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</si>
  <si>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</si>
  <si>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</si>
  <si>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</si>
  <si>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</si>
  <si>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</si>
  <si>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</si>
  <si>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</si>
  <si>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</si>
  <si>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</si>
  <si>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</si>
  <si>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</si>
  <si>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</si>
  <si>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</si>
  <si>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</si>
  <si>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</si>
  <si>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</si>
  <si>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</si>
  <si>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</si>
  <si>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</si>
  <si>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</si>
  <si>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</si>
  <si>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</si>
  <si>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</si>
  <si>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</si>
  <si>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</si>
  <si>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</si>
  <si>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</si>
  <si>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</si>
  <si>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</si>
  <si>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</si>
  <si>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</si>
  <si>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</si>
  <si>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</si>
  <si>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</si>
  <si>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</si>
  <si>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</si>
  <si>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</si>
  <si>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</si>
  <si>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</si>
  <si>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</si>
  <si>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</si>
  <si>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</si>
  <si>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</si>
  <si>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</si>
  <si>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</si>
  <si>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</si>
  <si>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</si>
  <si>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</si>
  <si>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</si>
  <si>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</si>
  <si>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</si>
  <si>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</si>
  <si>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</si>
  <si>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</si>
  <si>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</si>
  <si>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</si>
  <si>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</si>
  <si>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</si>
  <si>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</si>
  <si>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</si>
  <si>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</si>
  <si>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</si>
  <si>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</si>
  <si>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</si>
  <si>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</si>
  <si>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</si>
  <si>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</si>
  <si>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</si>
  <si>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</si>
  <si>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</si>
  <si>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</si>
  <si>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</si>
  <si>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</si>
  <si>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</si>
  <si>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</si>
  <si>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</si>
  <si>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</si>
  <si>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</si>
  <si>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</si>
  <si>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</si>
  <si>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</si>
  <si>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</si>
  <si>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</si>
  <si>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</si>
  <si>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</si>
  <si>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</si>
  <si>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</si>
  <si>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</si>
  <si>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</si>
  <si>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</si>
  <si>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</si>
  <si>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</si>
  <si>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</si>
  <si>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</si>
  <si>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</si>
  <si>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</si>
  <si>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</si>
  <si>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</si>
  <si>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</si>
  <si>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</si>
  <si>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</si>
  <si>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</si>
  <si>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</si>
  <si>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</si>
  <si>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</si>
  <si>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</si>
  <si>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</si>
  <si>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</si>
  <si>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</si>
  <si>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</si>
  <si>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</si>
  <si>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</si>
  <si>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</si>
  <si>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</si>
  <si>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</si>
  <si>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</si>
  <si>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</si>
  <si>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</si>
  <si>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</si>
  <si>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</si>
  <si>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</si>
  <si>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</si>
  <si>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</si>
  <si>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</si>
  <si>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</si>
  <si>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</si>
  <si>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</si>
  <si>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</si>
  <si>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</si>
  <si>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</si>
  <si>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</si>
  <si>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</si>
  <si>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</si>
  <si>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</si>
  <si>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</si>
  <si>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</si>
  <si>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</si>
  <si>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</si>
  <si>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</si>
  <si>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</si>
  <si>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</si>
  <si>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</si>
  <si>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</si>
  <si>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</si>
  <si>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</si>
  <si>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</si>
  <si>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</si>
  <si>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</si>
  <si>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</si>
  <si>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</si>
  <si>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</si>
  <si>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</si>
  <si>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</si>
  <si>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</si>
  <si>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</si>
  <si>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</si>
  <si>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</si>
  <si>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</si>
  <si>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</si>
  <si>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</si>
  <si>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</si>
  <si>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</si>
  <si>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</si>
  <si>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</si>
  <si>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</si>
  <si>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</si>
  <si>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</si>
  <si>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</si>
  <si>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</si>
  <si>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</si>
  <si>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</si>
  <si>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</si>
  <si>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</si>
  <si>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</si>
  <si>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</si>
  <si>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</si>
  <si>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</si>
  <si>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</si>
  <si>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</si>
  <si>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</si>
  <si>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</si>
  <si>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</si>
  <si>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</si>
  <si>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</si>
  <si>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</si>
  <si>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</si>
  <si>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</si>
  <si>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</si>
  <si>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</si>
  <si>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</si>
  <si>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</si>
  <si>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</si>
  <si>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</si>
  <si>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</si>
  <si>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</si>
  <si>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</si>
  <si>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</si>
  <si>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</si>
  <si>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</si>
  <si>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</si>
  <si>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</si>
  <si>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</si>
  <si>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</si>
  <si>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</si>
  <si>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</si>
  <si>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</si>
  <si>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</si>
  <si>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</si>
  <si>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</si>
  <si>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</si>
  <si>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</si>
  <si>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</si>
  <si>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</si>
  <si>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</si>
  <si>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</si>
  <si>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</si>
  <si>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</si>
  <si>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</si>
  <si>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</si>
  <si>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</si>
  <si>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</si>
  <si>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</si>
  <si>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</si>
  <si>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</si>
  <si>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</si>
  <si>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</si>
  <si>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</si>
  <si>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</si>
  <si>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</si>
  <si>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</si>
  <si>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</si>
  <si>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</si>
  <si>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</si>
  <si>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</si>
  <si>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</si>
  <si>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</si>
  <si>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</si>
  <si>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</si>
  <si>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</si>
  <si>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</si>
  <si>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</si>
  <si>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</si>
  <si>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</si>
  <si>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</si>
  <si>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</si>
  <si>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</si>
  <si>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</si>
  <si>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</si>
  <si>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</si>
  <si>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</si>
  <si>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</si>
  <si>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</si>
  <si>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</si>
  <si>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</si>
  <si>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</si>
  <si>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</si>
  <si>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</si>
  <si>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</si>
  <si>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</si>
  <si>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</si>
  <si>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</si>
  <si>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</si>
  <si>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</si>
  <si>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</si>
  <si>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</si>
  <si>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</si>
  <si>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</si>
  <si>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</si>
  <si>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</si>
  <si>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</si>
  <si>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</si>
  <si>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</si>
  <si>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</si>
  <si>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</si>
  <si>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</si>
  <si>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</si>
  <si>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</si>
  <si>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</si>
  <si>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</si>
  <si>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</si>
  <si>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</si>
  <si>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</si>
  <si>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</si>
  <si>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</si>
  <si>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</si>
  <si>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</si>
  <si>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</si>
  <si>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</si>
  <si>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</si>
  <si>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</si>
  <si>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</si>
  <si>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</si>
  <si>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</si>
  <si>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</si>
  <si>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</si>
  <si>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</si>
  <si>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</si>
  <si>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</si>
  <si>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</si>
  <si>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</si>
  <si>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</si>
  <si>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</si>
  <si>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</si>
  <si>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</si>
  <si>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</si>
  <si>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</si>
  <si>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</si>
  <si>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</si>
  <si>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</si>
  <si>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</si>
  <si>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</si>
  <si>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</si>
  <si>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</si>
  <si>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</si>
  <si>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</si>
  <si>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</si>
  <si>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</si>
  <si>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</si>
  <si>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</si>
  <si>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</si>
  <si>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</si>
  <si>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</si>
  <si>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</si>
  <si>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</si>
  <si>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</si>
  <si>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</si>
  <si>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</si>
  <si>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</si>
  <si>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</si>
  <si>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</si>
  <si>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</si>
  <si>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</si>
  <si>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</si>
  <si>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</si>
  <si>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</si>
  <si>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</si>
  <si>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</si>
  <si>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</si>
  <si>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</si>
  <si>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</si>
  <si>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</si>
  <si>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</si>
  <si>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</si>
  <si>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</si>
  <si>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</si>
  <si>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</si>
  <si>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</si>
  <si>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</si>
  <si>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</si>
  <si>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</si>
  <si>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</si>
  <si>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</si>
  <si>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</si>
  <si>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</si>
  <si>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</si>
  <si>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</si>
  <si>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</si>
  <si>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</si>
  <si>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</si>
  <si>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</si>
  <si>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</si>
  <si>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</si>
  <si>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</si>
  <si>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</si>
  <si>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</si>
  <si>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</si>
  <si>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</si>
  <si>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</si>
  <si>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</si>
  <si>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</si>
  <si>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</si>
  <si>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</si>
  <si>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</si>
  <si>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</si>
  <si>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</si>
  <si>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</si>
  <si>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</si>
  <si>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</si>
  <si>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</si>
  <si>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</si>
  <si>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</si>
  <si>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</si>
  <si>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</si>
  <si>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</si>
  <si>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</si>
  <si>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</si>
  <si>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</si>
  <si>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</si>
  <si>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</si>
  <si>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</si>
  <si>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</si>
  <si>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</si>
  <si>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</si>
  <si>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</si>
  <si>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</si>
  <si>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</si>
  <si>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</si>
  <si>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</si>
  <si>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</si>
  <si>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</si>
  <si>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</si>
  <si>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</si>
  <si>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</si>
  <si>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</si>
  <si>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</si>
  <si>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</si>
  <si>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</si>
  <si>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</si>
  <si>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</si>
  <si>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</si>
  <si>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</si>
  <si>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</si>
  <si>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</si>
  <si>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</si>
  <si>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</si>
  <si>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</si>
  <si>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</si>
  <si>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</si>
  <si>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</si>
  <si>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</si>
  <si>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</si>
  <si>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</si>
  <si>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</si>
  <si>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</si>
  <si>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</si>
  <si>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</si>
  <si>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</si>
  <si>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</si>
  <si>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</si>
  <si>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</si>
  <si>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</si>
  <si>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</si>
  <si>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</si>
  <si>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</si>
  <si>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</si>
  <si>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</si>
  <si>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</si>
  <si>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</si>
  <si>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</si>
  <si>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</si>
  <si>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</si>
  <si>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</si>
  <si>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</si>
  <si>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</si>
  <si>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</si>
  <si>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</si>
  <si>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</si>
  <si>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</si>
  <si>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</si>
  <si>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</si>
  <si>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</si>
  <si>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</si>
  <si>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</si>
  <si>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</si>
  <si>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</si>
  <si>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</si>
  <si>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</si>
  <si>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</si>
  <si>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</si>
  <si>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</si>
  <si>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</si>
  <si>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</si>
  <si>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</si>
  <si>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</si>
  <si>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</si>
  <si>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</si>
  <si>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</si>
  <si>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</si>
  <si>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</si>
  <si>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</si>
  <si>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</si>
  <si>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</si>
  <si>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</si>
  <si>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</si>
  <si>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</si>
  <si>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</si>
  <si>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</si>
  <si>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</si>
  <si>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</si>
  <si>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</si>
  <si>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</si>
  <si>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</si>
  <si>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</si>
  <si>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</si>
  <si>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</si>
  <si>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</si>
  <si>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</si>
  <si>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</si>
  <si>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</si>
  <si>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</si>
  <si>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</si>
  <si>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</si>
  <si>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</si>
  <si>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</si>
  <si>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</si>
  <si>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</si>
  <si>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</si>
  <si>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</si>
  <si>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</si>
  <si>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</si>
  <si>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</si>
  <si>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</si>
  <si>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</si>
  <si>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</si>
  <si>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</si>
  <si>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</si>
  <si>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</si>
  <si>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</si>
  <si>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</si>
  <si>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</si>
  <si>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</si>
  <si>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</si>
  <si>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</si>
  <si>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</si>
  <si>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</si>
  <si>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</si>
  <si>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</si>
  <si>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</si>
  <si>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</si>
  <si>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</si>
  <si>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</si>
  <si>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</si>
  <si>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</si>
  <si>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</si>
  <si>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</si>
  <si>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</si>
  <si>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</si>
  <si>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</si>
  <si>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</si>
  <si>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</si>
  <si>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</si>
  <si>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</si>
  <si>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</si>
  <si>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</si>
  <si>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</si>
  <si>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</si>
  <si>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</si>
  <si>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</si>
  <si>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</si>
  <si>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</si>
  <si>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</si>
  <si>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</si>
  <si>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</si>
  <si>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</si>
  <si>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</si>
  <si>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</si>
  <si>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</si>
  <si>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</si>
  <si>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</si>
  <si>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</si>
  <si>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</si>
  <si>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</si>
  <si>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</si>
  <si>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</si>
  <si>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</si>
  <si>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</si>
  <si>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</si>
  <si>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</si>
  <si>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</si>
  <si>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</si>
  <si>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</si>
  <si>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</si>
  <si>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</si>
  <si>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</si>
  <si>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</si>
  <si>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</si>
  <si>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</si>
  <si>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</si>
  <si>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</si>
  <si>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</si>
  <si>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</si>
  <si>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</si>
  <si>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</si>
  <si>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</si>
  <si>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</si>
  <si>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</si>
  <si>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</si>
  <si>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</si>
  <si>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</si>
  <si>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</si>
  <si>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</si>
  <si>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</si>
  <si>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</si>
  <si>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</si>
  <si>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</si>
  <si>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</si>
  <si>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</si>
  <si>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</si>
  <si>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</si>
  <si>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</si>
  <si>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</si>
  <si>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</si>
  <si>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</si>
  <si>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</si>
  <si>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</si>
  <si>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</si>
  <si>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</si>
  <si>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</si>
  <si>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</si>
  <si>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</si>
  <si>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</si>
  <si>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</si>
  <si>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</si>
  <si>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</si>
  <si>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</si>
  <si>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</si>
  <si>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</si>
  <si>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</si>
  <si>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</si>
  <si>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</si>
  <si>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</si>
  <si>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</si>
  <si>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</si>
  <si>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</si>
  <si>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</si>
  <si>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</si>
  <si>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</si>
  <si>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</si>
  <si>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</si>
  <si>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</si>
  <si>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</si>
  <si>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</si>
  <si>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</si>
  <si>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</si>
  <si>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</si>
  <si>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</si>
  <si>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</si>
  <si>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</si>
  <si>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</si>
  <si>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</si>
  <si>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</si>
  <si>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</si>
  <si>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</si>
  <si>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</si>
  <si>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</si>
  <si>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</si>
  <si>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</si>
  <si>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</si>
  <si>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</si>
  <si>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</si>
  <si>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</si>
  <si>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</si>
  <si>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</si>
  <si>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</si>
  <si>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</si>
  <si>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</si>
  <si>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</si>
  <si>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</si>
  <si>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</si>
  <si>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</si>
  <si>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</si>
  <si>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</si>
  <si>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</si>
  <si>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</si>
  <si>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</si>
  <si>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</si>
  <si>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</si>
  <si>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</si>
  <si>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</si>
  <si>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</si>
  <si>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</si>
  <si>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</si>
  <si>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</si>
  <si>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</si>
  <si>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</si>
  <si>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</si>
  <si>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</si>
  <si>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</si>
  <si>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</si>
  <si>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</si>
  <si>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</si>
  <si>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</si>
  <si>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</si>
  <si>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</si>
  <si>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</si>
  <si>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</si>
  <si>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</si>
  <si>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</si>
  <si>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</si>
  <si>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</si>
  <si>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</si>
  <si>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</si>
  <si>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</si>
  <si>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</si>
  <si>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</si>
  <si>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</si>
  <si>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</si>
  <si>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</si>
  <si>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</si>
  <si>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</si>
  <si>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</si>
  <si>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</si>
  <si>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</si>
  <si>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</si>
  <si>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</si>
  <si>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</si>
  <si>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</si>
  <si>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</si>
  <si>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</si>
  <si>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</si>
  <si>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</si>
  <si>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</si>
  <si>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</si>
  <si>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</si>
  <si>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</si>
  <si>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</si>
  <si>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</si>
  <si>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</si>
  <si>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</si>
  <si>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</si>
  <si>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</si>
  <si>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</si>
  <si>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</si>
  <si>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</si>
  <si>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</si>
  <si>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</si>
  <si>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</si>
  <si>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</si>
  <si>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</si>
  <si>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</si>
  <si>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</si>
  <si>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</si>
  <si>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</si>
  <si>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</si>
  <si>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</si>
  <si>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</si>
  <si>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</si>
  <si>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</si>
  <si>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</si>
  <si>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</si>
  <si>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</si>
  <si>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</si>
  <si>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</si>
  <si>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</si>
  <si>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</si>
  <si>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</si>
  <si>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</si>
  <si>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</si>
  <si>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</si>
  <si>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</si>
  <si>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</si>
  <si>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</si>
  <si>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</si>
  <si>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</si>
  <si>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</si>
  <si>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</si>
  <si>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</si>
  <si>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</si>
  <si>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</si>
  <si>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</si>
  <si>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</si>
  <si>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</si>
  <si>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</si>
  <si>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</si>
  <si>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</si>
  <si>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</si>
  <si>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</si>
  <si>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</si>
  <si>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</si>
  <si>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</si>
  <si>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</si>
  <si>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</si>
  <si>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</si>
  <si>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</si>
  <si>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</si>
  <si>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</si>
  <si>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</si>
  <si>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</si>
  <si>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</si>
  <si>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</si>
  <si>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</si>
  <si>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</si>
  <si>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</si>
  <si>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</si>
  <si>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</si>
  <si>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</si>
  <si>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</si>
  <si>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</si>
  <si>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</si>
  <si>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</si>
  <si>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</si>
  <si>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</si>
  <si>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</si>
  <si>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</si>
  <si>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</si>
  <si>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</si>
  <si>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</si>
  <si>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</si>
  <si>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</si>
  <si>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</si>
  <si>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</si>
  <si>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</si>
  <si>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</si>
  <si>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</si>
  <si>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</si>
  <si>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</si>
  <si>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</si>
  <si>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</si>
  <si>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</si>
  <si>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</si>
  <si>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</si>
  <si>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</si>
  <si>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</si>
  <si>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</si>
  <si>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</si>
  <si>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</si>
  <si>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</si>
  <si>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</si>
  <si>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</si>
  <si>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</si>
  <si>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</si>
  <si>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</si>
  <si>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</si>
  <si>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</si>
  <si>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</si>
  <si>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</si>
  <si>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</si>
  <si>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</si>
  <si>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</si>
  <si>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</si>
  <si>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</si>
  <si>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</si>
  <si>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</si>
  <si>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</si>
  <si>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</si>
  <si>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</si>
  <si>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</si>
  <si>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</si>
  <si>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</si>
  <si>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</si>
  <si>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</si>
  <si>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</si>
  <si>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</si>
  <si>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</si>
  <si>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</si>
  <si>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</si>
  <si>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</si>
  <si>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</si>
  <si>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</si>
  <si>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</si>
  <si>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</si>
  <si>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</si>
  <si>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</si>
  <si>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</si>
  <si>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</si>
  <si>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</si>
  <si>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</si>
  <si>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</si>
  <si>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</si>
  <si>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</si>
  <si>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</si>
  <si>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</si>
  <si>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</si>
  <si>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</si>
  <si>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</si>
  <si>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</si>
  <si>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</si>
  <si>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</si>
  <si>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</si>
  <si>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</si>
  <si>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</si>
  <si>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</si>
  <si>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</si>
  <si>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</si>
  <si>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</si>
  <si>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</si>
  <si>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</si>
  <si>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</si>
  <si>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</si>
  <si>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</si>
  <si>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</si>
  <si>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</si>
  <si>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</si>
  <si>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</si>
  <si>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</si>
  <si>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</si>
  <si>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</si>
  <si>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</si>
  <si>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</si>
  <si>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</si>
  <si>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</si>
  <si>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</si>
  <si>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</si>
  <si>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</si>
  <si>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</si>
  <si>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</si>
  <si>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</si>
  <si>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</si>
  <si>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</si>
  <si>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</si>
  <si>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</si>
  <si>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</si>
  <si>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</si>
  <si>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</si>
  <si>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</si>
  <si>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</si>
  <si>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</si>
  <si>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</si>
  <si>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</si>
  <si>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</si>
  <si>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</si>
  <si>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</si>
  <si>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</si>
  <si>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</si>
  <si>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</si>
  <si>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</si>
  <si>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</si>
  <si>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</si>
  <si>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</si>
  <si>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</si>
  <si>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</si>
  <si>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</si>
  <si>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</si>
  <si>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</si>
  <si>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</si>
  <si>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</si>
  <si>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</si>
  <si>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</si>
  <si>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</si>
  <si>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</si>
  <si>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</si>
  <si>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</si>
  <si>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</si>
  <si>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</si>
  <si>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</si>
  <si>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</si>
  <si>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</si>
  <si>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</si>
  <si>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</si>
  <si>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</si>
  <si>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</si>
  <si>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</si>
  <si>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</si>
  <si>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</si>
  <si>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</si>
  <si>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</si>
  <si>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</si>
  <si>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</si>
  <si>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</si>
  <si>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</si>
  <si>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</si>
  <si>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</si>
  <si>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</si>
  <si>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</si>
  <si>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</si>
  <si>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</si>
  <si>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</si>
  <si>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</si>
  <si>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</si>
  <si>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</si>
  <si>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</si>
  <si>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</si>
  <si>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</si>
  <si>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</si>
  <si>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</si>
  <si>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</si>
  <si>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</si>
  <si>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</si>
  <si>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</si>
  <si>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</si>
  <si>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</si>
  <si>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</si>
  <si>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</si>
  <si>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</si>
  <si>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</si>
  <si>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</si>
  <si>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</si>
  <si>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</si>
  <si>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</si>
  <si>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</si>
  <si>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</si>
  <si>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</si>
  <si>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</si>
  <si>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</si>
  <si>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</si>
  <si>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</si>
  <si>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</si>
  <si>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</si>
  <si>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</si>
  <si>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</si>
  <si>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</si>
  <si>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</si>
  <si>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</si>
  <si>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</si>
  <si>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</si>
  <si>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</si>
  <si>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</si>
  <si>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</si>
  <si>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</si>
  <si>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</si>
  <si>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</si>
  <si>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</si>
  <si>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</si>
  <si>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</si>
  <si>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</si>
  <si>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</si>
  <si>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</si>
  <si>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</si>
  <si>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</si>
  <si>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</si>
  <si>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</si>
  <si>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</si>
  <si>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</si>
  <si>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</si>
  <si>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</si>
  <si>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</si>
  <si>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</si>
  <si>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</si>
  <si>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</si>
  <si>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</si>
  <si>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</si>
  <si>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</si>
  <si>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</si>
  <si>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</si>
  <si>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</si>
  <si>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</si>
  <si>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</si>
  <si>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</si>
  <si>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</si>
  <si>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</si>
  <si>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</si>
  <si>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</si>
  <si>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</si>
  <si>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</si>
  <si>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</si>
  <si>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</si>
  <si>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</si>
  <si>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</si>
  <si>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</si>
  <si>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</si>
  <si>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</si>
  <si>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</si>
  <si>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</si>
  <si>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</si>
  <si>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</si>
  <si>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</si>
  <si>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</si>
  <si>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</si>
  <si>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</si>
  <si>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</si>
  <si>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</si>
  <si>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</si>
  <si>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</si>
  <si>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</si>
  <si>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</si>
  <si>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</si>
  <si>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</si>
  <si>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</si>
  <si>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</si>
  <si>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</si>
  <si>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</si>
  <si>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</si>
  <si>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</si>
  <si>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</si>
  <si>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</si>
  <si>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</si>
  <si>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</si>
  <si>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</si>
  <si>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</si>
  <si>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</si>
  <si>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</si>
  <si>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</si>
  <si>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</si>
  <si>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</si>
  <si>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</si>
  <si>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</si>
  <si>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</si>
  <si>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</si>
  <si>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</si>
  <si>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</si>
  <si>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</si>
  <si>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</si>
  <si>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</si>
  <si>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</si>
  <si>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</si>
  <si>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</si>
  <si>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</si>
  <si>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</si>
  <si>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</si>
  <si>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</si>
  <si>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</si>
  <si>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</si>
  <si>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</si>
  <si>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</si>
  <si>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</si>
  <si>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</si>
  <si>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</si>
  <si>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</si>
  <si>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</si>
  <si>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</si>
  <si>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</si>
  <si>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</si>
  <si>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</si>
  <si>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</si>
  <si>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</si>
  <si>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</si>
  <si>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</si>
  <si>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</si>
  <si>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</si>
  <si>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</si>
  <si>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</si>
  <si>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</si>
  <si>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</si>
  <si>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</si>
  <si>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</si>
  <si>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</si>
  <si>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</si>
  <si>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</si>
  <si>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</si>
  <si>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</si>
  <si>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</si>
  <si>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</si>
  <si>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</si>
  <si>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</si>
  <si>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</si>
  <si>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</si>
  <si>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</si>
  <si>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</si>
  <si>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</si>
  <si>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</si>
  <si>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</si>
  <si>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</si>
  <si>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</si>
  <si>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</si>
  <si>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</si>
  <si>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</si>
  <si>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</si>
  <si>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</si>
  <si>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</si>
  <si>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</si>
  <si>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</si>
  <si>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</si>
  <si>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</si>
  <si>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</si>
  <si>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</si>
  <si>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</si>
  <si>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</si>
  <si>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</si>
  <si>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</si>
  <si>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</si>
  <si>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</si>
  <si>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</si>
  <si>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</si>
  <si>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</si>
  <si>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</si>
  <si>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</si>
  <si>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</si>
  <si>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</si>
  <si>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</si>
  <si>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</si>
  <si>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</si>
  <si>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</si>
  <si>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</si>
  <si>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</si>
  <si>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</si>
  <si>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</si>
  <si>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</si>
  <si>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</si>
  <si>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</si>
  <si>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</si>
  <si>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</si>
  <si>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</si>
  <si>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</si>
  <si>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</si>
  <si>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</si>
  <si>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</si>
  <si>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</si>
  <si>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</si>
  <si>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</si>
  <si>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</si>
  <si>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</si>
  <si>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</si>
  <si>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</si>
  <si>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</si>
  <si>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</si>
  <si>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</si>
  <si>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</si>
  <si>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</si>
  <si>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</si>
  <si>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</si>
  <si>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</si>
  <si>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</si>
  <si>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</si>
  <si>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</si>
  <si>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</si>
  <si>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</si>
  <si>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</si>
  <si>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</si>
  <si>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</si>
  <si>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</si>
  <si>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</si>
  <si>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</si>
  <si>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</si>
  <si>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</si>
  <si>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</si>
  <si>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</si>
  <si>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</si>
  <si>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</si>
  <si>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</si>
  <si>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</si>
  <si>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</si>
  <si>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</si>
  <si>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</si>
  <si>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</si>
  <si>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</si>
  <si>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</si>
  <si>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</si>
  <si>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</si>
  <si>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</si>
  <si>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</si>
  <si>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</si>
  <si>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</si>
  <si>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</si>
  <si>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</si>
  <si>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</si>
  <si>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</si>
  <si>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</si>
  <si>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</si>
  <si>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</si>
  <si>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</si>
  <si>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</si>
  <si>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</si>
  <si>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</si>
  <si>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</si>
  <si>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</si>
  <si>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</si>
  <si>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</si>
  <si>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</si>
  <si>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</si>
  <si>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</si>
  <si>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</si>
  <si>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</si>
  <si>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</si>
  <si>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</si>
  <si>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</si>
  <si>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</si>
  <si>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</si>
  <si>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</si>
  <si>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</si>
  <si>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</si>
  <si>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</si>
  <si>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</si>
  <si>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</si>
  <si>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</si>
  <si>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</si>
  <si>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</si>
  <si>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</si>
  <si>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</si>
  <si>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</si>
  <si>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</si>
  <si>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</si>
  <si>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</si>
  <si>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</si>
  <si>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</si>
  <si>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</si>
  <si>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</si>
  <si>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</si>
  <si>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</si>
  <si>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</si>
  <si>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</si>
  <si>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</si>
  <si>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</si>
  <si>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</si>
  <si>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</si>
  <si>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</si>
  <si>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</si>
  <si>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</si>
  <si>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</si>
  <si>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</si>
  <si>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</si>
  <si>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</si>
  <si>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</si>
  <si>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</si>
  <si>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</si>
  <si>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</si>
  <si>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</si>
  <si>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</si>
  <si>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</si>
  <si>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</si>
  <si>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</si>
  <si>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</si>
  <si>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</si>
  <si>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</si>
  <si>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</si>
  <si>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</si>
  <si>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</si>
  <si>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</si>
  <si>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</si>
  <si>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</si>
  <si>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</si>
  <si>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</si>
  <si>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</si>
  <si>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</si>
  <si>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</si>
  <si>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</si>
  <si>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</si>
  <si>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</si>
  <si>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</si>
  <si>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</si>
  <si>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</si>
  <si>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</si>
  <si>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</si>
  <si>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</si>
  <si>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</si>
  <si>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</si>
  <si>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</si>
  <si>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</si>
  <si>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</si>
  <si>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</si>
  <si>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</si>
  <si>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</si>
  <si>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</si>
  <si>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</si>
  <si>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</si>
  <si>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</si>
  <si>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</si>
  <si>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</si>
  <si>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</si>
  <si>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</si>
  <si>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</si>
  <si>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</si>
  <si>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</si>
  <si>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</si>
  <si>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</si>
  <si>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</si>
  <si>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</si>
  <si>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</si>
  <si>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</si>
  <si>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</si>
  <si>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</si>
  <si>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</si>
  <si>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</si>
  <si>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</si>
  <si>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</si>
  <si>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</si>
  <si>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</si>
  <si>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</si>
  <si>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</si>
  <si>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</si>
  <si>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</si>
  <si>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</si>
  <si>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</si>
  <si>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</si>
  <si>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</si>
  <si>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</si>
  <si>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</si>
  <si>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</si>
  <si>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</si>
  <si>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</si>
  <si>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</si>
  <si>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</si>
  <si>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</si>
  <si>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</si>
  <si>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</si>
  <si>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</si>
  <si>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</si>
  <si>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</si>
  <si>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</si>
  <si>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</si>
  <si>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</si>
  <si>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</si>
  <si>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</si>
  <si>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</si>
  <si>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</si>
  <si>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</si>
  <si>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</si>
  <si>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</si>
  <si>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</si>
  <si>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</si>
  <si>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</si>
  <si>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</si>
  <si>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</si>
  <si>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</si>
  <si>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</si>
  <si>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</si>
  <si>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</si>
  <si>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</si>
  <si>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</si>
  <si>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</si>
  <si>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</si>
  <si>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</si>
  <si>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</si>
  <si>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</si>
  <si>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</si>
  <si>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</si>
  <si>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</si>
  <si>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</si>
  <si>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</si>
  <si>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</si>
  <si>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</si>
  <si>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</si>
  <si>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</si>
  <si>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</si>
  <si>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</si>
  <si>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</si>
  <si>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</si>
  <si>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</si>
  <si>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</si>
  <si>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</si>
  <si>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</si>
  <si>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</si>
  <si>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</si>
  <si>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</si>
  <si>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</si>
  <si>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</si>
  <si>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</si>
  <si>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</si>
  <si>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</si>
  <si>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</si>
  <si>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</si>
  <si>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</si>
  <si>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</si>
  <si>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</si>
  <si>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</si>
  <si>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</si>
  <si>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</si>
  <si>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</si>
  <si>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</si>
  <si>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</si>
  <si>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</si>
  <si>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</si>
  <si>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</si>
  <si>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</si>
  <si>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</si>
  <si>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</si>
  <si>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</si>
  <si>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</si>
  <si>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</si>
  <si>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</si>
  <si>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</si>
  <si>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</si>
  <si>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</si>
  <si>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</si>
  <si>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</si>
  <si>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</si>
  <si>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</si>
  <si>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</si>
  <si>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</si>
  <si>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</si>
  <si>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</si>
  <si>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</si>
  <si>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</si>
  <si>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</si>
  <si>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</si>
  <si>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</si>
  <si>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</si>
  <si>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</si>
  <si>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</si>
  <si>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</si>
  <si>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</si>
  <si>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</si>
  <si>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</si>
  <si>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</si>
  <si>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</si>
  <si>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</si>
  <si>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</si>
  <si>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</si>
  <si>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</si>
  <si>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</si>
  <si>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</si>
  <si>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</si>
  <si>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</si>
  <si>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</si>
  <si>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</si>
  <si>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</si>
  <si>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</si>
  <si>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</si>
  <si>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</si>
  <si>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</si>
  <si>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</si>
  <si>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</si>
  <si>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</si>
  <si>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</si>
  <si>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</si>
  <si>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</si>
  <si>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</si>
  <si>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</si>
  <si>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</si>
  <si>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</si>
  <si>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</si>
  <si>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</si>
  <si>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</si>
  <si>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</si>
  <si>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</si>
  <si>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</si>
  <si>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</si>
  <si>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</si>
  <si>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</si>
  <si>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</si>
  <si>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</si>
  <si>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</si>
  <si>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</si>
  <si>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</si>
  <si>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</si>
  <si>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</si>
  <si>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</si>
  <si>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</si>
  <si>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</si>
  <si>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</si>
  <si>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</si>
  <si>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</si>
  <si>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</si>
  <si>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</si>
  <si>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</si>
  <si>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</si>
  <si>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</si>
  <si>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</si>
  <si>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</si>
  <si>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</si>
  <si>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</si>
  <si>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</si>
  <si>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</si>
  <si>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</si>
  <si>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</si>
  <si>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</si>
  <si>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</si>
  <si>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</si>
  <si>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</si>
  <si>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</si>
  <si>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</si>
  <si>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</si>
  <si>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</si>
  <si>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</si>
  <si>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</si>
  <si>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</si>
  <si>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</si>
  <si>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</si>
  <si>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</si>
  <si>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</si>
  <si>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</si>
  <si>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</si>
  <si>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</si>
  <si>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</si>
  <si>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</si>
  <si>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</si>
  <si>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</si>
  <si>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</si>
  <si>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</si>
  <si>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</si>
  <si>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</si>
  <si>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</si>
  <si>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</si>
  <si>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</si>
  <si>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</si>
  <si>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</si>
  <si>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</si>
  <si>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</si>
  <si>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</si>
  <si>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</si>
  <si>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</si>
  <si>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</si>
  <si>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</si>
  <si>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</si>
  <si>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</si>
  <si>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</si>
  <si>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</si>
  <si>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</si>
  <si>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</si>
  <si>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</si>
  <si>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</si>
  <si>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</si>
  <si>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</si>
  <si>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</si>
  <si>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</si>
  <si>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</si>
  <si>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</si>
  <si>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</si>
  <si>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</si>
  <si>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</si>
  <si>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</si>
  <si>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</si>
  <si>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</si>
  <si>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</si>
  <si>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</si>
  <si>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</si>
  <si>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</si>
  <si>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</si>
  <si>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</si>
  <si>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</si>
  <si>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</si>
  <si>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</si>
  <si>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</si>
  <si>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</si>
  <si>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</si>
  <si>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</si>
  <si>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</si>
  <si>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</si>
  <si>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</si>
  <si>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</si>
  <si>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</si>
  <si>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</si>
  <si>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</si>
  <si>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</si>
  <si>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</si>
  <si>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</si>
  <si>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</si>
  <si>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</si>
  <si>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</si>
  <si>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</si>
  <si>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</si>
  <si>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</si>
  <si>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</si>
  <si>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</si>
  <si>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</si>
  <si>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</si>
  <si>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</si>
  <si>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</si>
  <si>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</si>
  <si>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</si>
  <si>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</si>
  <si>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</si>
  <si>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</si>
  <si>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</si>
  <si>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</si>
  <si>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</si>
  <si>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</si>
  <si>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</si>
  <si>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</si>
  <si>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</si>
  <si>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</si>
  <si>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</si>
  <si>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</si>
  <si>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</si>
  <si>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</si>
  <si>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</si>
  <si>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</si>
  <si>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</si>
  <si>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</si>
  <si>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</si>
  <si>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</si>
  <si>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</si>
  <si>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</si>
  <si>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</si>
  <si>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</si>
  <si>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</si>
  <si>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</si>
  <si>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</si>
  <si>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</si>
  <si>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</si>
  <si>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</si>
  <si>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</si>
  <si>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</si>
  <si>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</si>
  <si>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</si>
  <si>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</si>
  <si>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</si>
  <si>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</si>
  <si>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</si>
  <si>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</si>
  <si>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</si>
  <si>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</si>
  <si>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</si>
  <si>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</si>
  <si>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</si>
  <si>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</si>
  <si>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</si>
  <si>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</si>
  <si>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</si>
  <si>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</si>
  <si>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</si>
  <si>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</si>
  <si>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</si>
  <si>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</si>
  <si>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</si>
  <si>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</si>
  <si>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</si>
  <si>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</si>
  <si>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</si>
  <si>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</si>
  <si>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</si>
  <si>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</si>
  <si>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</si>
  <si>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</si>
  <si>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</si>
  <si>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</si>
  <si>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</si>
  <si>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</si>
  <si>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</si>
  <si>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</si>
  <si>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</si>
  <si>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</si>
  <si>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</si>
  <si>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</si>
  <si>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</si>
  <si>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</si>
  <si>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</si>
  <si>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</si>
  <si>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</si>
  <si>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</si>
  <si>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</si>
  <si>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</si>
  <si>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</si>
  <si>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</si>
  <si>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</si>
  <si>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</si>
  <si>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</si>
  <si>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</si>
  <si>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</si>
  <si>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</si>
  <si>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</si>
  <si>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</si>
  <si>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</si>
  <si>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</si>
  <si>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</si>
  <si>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</si>
  <si>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</si>
  <si>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</si>
  <si>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</si>
  <si>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</si>
  <si>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</si>
  <si>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</si>
  <si>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</si>
  <si>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</si>
  <si>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</si>
  <si>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</si>
  <si>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</si>
  <si>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</si>
  <si>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</si>
  <si>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</si>
  <si>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</si>
  <si>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</si>
  <si>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</si>
  <si>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</si>
  <si>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</si>
  <si>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</si>
  <si>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</si>
  <si>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</si>
  <si>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</si>
  <si>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</si>
  <si>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</si>
  <si>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</si>
  <si>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</si>
  <si>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</si>
  <si>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</si>
  <si>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</si>
  <si>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</si>
  <si>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</si>
  <si>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</si>
  <si>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</si>
  <si>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</si>
  <si>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</si>
  <si>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</si>
  <si>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</si>
  <si>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</si>
  <si>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</si>
  <si>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</si>
  <si>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</si>
  <si>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</si>
  <si>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</si>
  <si>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</si>
  <si>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</si>
  <si>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</si>
  <si>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</si>
  <si>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</si>
  <si>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</si>
  <si>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</si>
  <si>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</si>
  <si>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</si>
  <si>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</si>
  <si>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</si>
  <si>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</si>
  <si>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</si>
  <si>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</si>
  <si>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</si>
  <si>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</si>
  <si>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</si>
  <si>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</si>
  <si>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</si>
  <si>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</si>
  <si>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</si>
  <si>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</si>
  <si>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</si>
  <si>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</si>
  <si>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</si>
  <si>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</si>
  <si>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</si>
  <si>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</si>
  <si>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</si>
  <si>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</si>
  <si>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</si>
  <si>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</si>
  <si>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</si>
  <si>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</si>
  <si>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</si>
  <si>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</si>
  <si>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</si>
  <si>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</si>
  <si>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</si>
  <si>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</si>
  <si>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</si>
  <si>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</si>
  <si>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</si>
  <si>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</si>
  <si>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</si>
  <si>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</si>
  <si>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</si>
  <si>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</si>
  <si>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</si>
  <si>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</si>
  <si>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</si>
  <si>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</si>
  <si>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</si>
  <si>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</si>
  <si>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</si>
  <si>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</si>
  <si>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</si>
  <si>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</si>
  <si>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</si>
  <si>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</si>
  <si>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</si>
  <si>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</si>
  <si>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</si>
  <si>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</si>
  <si>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</si>
  <si>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</si>
  <si>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</si>
  <si>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</si>
  <si>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</si>
  <si>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</si>
  <si>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</si>
  <si>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</si>
  <si>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</si>
  <si>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</si>
  <si>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</si>
  <si>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</si>
  <si>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</si>
  <si>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</si>
  <si>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</si>
  <si>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</si>
  <si>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</si>
  <si>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</si>
  <si>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</si>
  <si>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</si>
  <si>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</si>
  <si>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</si>
  <si>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</si>
  <si>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</si>
  <si>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</si>
  <si>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</si>
  <si>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</si>
  <si>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</si>
  <si>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</si>
  <si>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</si>
  <si>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</si>
  <si>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</si>
  <si>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</si>
  <si>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</si>
  <si>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</si>
  <si>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</si>
  <si>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</si>
  <si>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</si>
  <si>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</si>
  <si>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</si>
  <si>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</si>
  <si>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</si>
  <si>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</si>
  <si>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</si>
  <si>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</si>
  <si>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</si>
  <si>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</si>
  <si>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</si>
  <si>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</si>
  <si>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</si>
  <si>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</si>
  <si>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</si>
  <si>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</si>
  <si>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</si>
  <si>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</si>
  <si>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</si>
  <si>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</si>
  <si>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</si>
  <si>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</si>
  <si>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</si>
  <si>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</si>
  <si>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</si>
  <si>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</si>
  <si>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</si>
  <si>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</si>
  <si>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</si>
  <si>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</si>
  <si>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</si>
  <si>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</si>
  <si>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</si>
  <si>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</si>
  <si>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</si>
  <si>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</si>
  <si>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</si>
  <si>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</si>
  <si>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</si>
  <si>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</si>
  <si>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</si>
  <si>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</si>
  <si>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</si>
  <si>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</si>
  <si>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</si>
  <si>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</si>
  <si>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</si>
  <si>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</si>
  <si>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</si>
  <si>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</si>
  <si>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</si>
  <si>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</si>
  <si>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</si>
  <si>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</si>
  <si>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</si>
  <si>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</si>
  <si>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</si>
  <si>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</si>
  <si>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</si>
  <si>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</si>
  <si>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</si>
  <si>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</si>
  <si>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</si>
  <si>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</si>
  <si>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</si>
  <si>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</si>
  <si>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</si>
  <si>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</si>
  <si>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</si>
  <si>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</si>
  <si>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</si>
  <si>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</si>
  <si>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</si>
  <si>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</si>
  <si>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</si>
  <si>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</si>
  <si>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</si>
  <si>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</si>
  <si>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</si>
  <si>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</si>
  <si>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</si>
  <si>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</si>
  <si>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</si>
  <si>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</si>
  <si>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</si>
  <si>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</si>
  <si>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</si>
  <si>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</si>
  <si>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</si>
  <si>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</si>
  <si>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</si>
  <si>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</si>
  <si>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</si>
  <si>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</si>
  <si>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</si>
  <si>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</si>
  <si>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</si>
  <si>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</si>
  <si>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</si>
  <si>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</si>
  <si>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</si>
  <si>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</si>
  <si>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</si>
  <si>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</si>
  <si>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</si>
  <si>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</si>
  <si>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</si>
  <si>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</si>
  <si>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</si>
  <si>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</si>
  <si>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</si>
  <si>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</si>
  <si>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</si>
  <si>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</si>
  <si>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</si>
  <si>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</si>
  <si>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</si>
  <si>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</si>
  <si>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</si>
  <si>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</si>
  <si>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</si>
  <si>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</si>
  <si>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</si>
  <si>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</si>
  <si>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</si>
  <si>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</si>
  <si>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</si>
  <si>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</si>
  <si>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</si>
  <si>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</si>
  <si>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</si>
  <si>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</si>
  <si>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</si>
  <si>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</si>
  <si>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</si>
  <si>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</si>
  <si>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</si>
  <si>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</si>
  <si>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</si>
  <si>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</si>
  <si>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</si>
  <si>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</si>
  <si>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</si>
  <si>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</si>
  <si>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</si>
  <si>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</si>
  <si>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</si>
  <si>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</si>
  <si>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</si>
  <si>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</si>
  <si>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</si>
  <si>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</si>
  <si>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</si>
  <si>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</si>
  <si>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</si>
  <si>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</si>
  <si>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</si>
  <si>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</si>
  <si>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</si>
  <si>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</si>
  <si>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</si>
  <si>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</si>
  <si>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</si>
  <si>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</si>
  <si>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</si>
  <si>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</si>
  <si>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</si>
  <si>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</si>
  <si>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</si>
  <si>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</si>
  <si>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</si>
  <si>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</si>
  <si>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</si>
  <si>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</si>
  <si>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</si>
  <si>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</si>
  <si>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</si>
  <si>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</si>
  <si>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</si>
  <si>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</si>
  <si>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</si>
  <si>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</si>
  <si>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</si>
  <si>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</si>
  <si>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</si>
  <si>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</si>
  <si>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</si>
  <si>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</si>
  <si>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</si>
  <si>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</si>
  <si>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</si>
  <si>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</si>
  <si>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</si>
  <si>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</si>
  <si>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</si>
  <si>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</si>
  <si>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</si>
  <si>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</si>
  <si>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</si>
  <si>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</si>
  <si>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</si>
  <si>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</si>
  <si>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</si>
  <si>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</si>
  <si>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</si>
  <si>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</si>
  <si>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</si>
  <si>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</si>
  <si>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</si>
  <si>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</si>
  <si>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</si>
  <si>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</si>
  <si>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</si>
  <si>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</si>
  <si>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</si>
  <si>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</si>
  <si>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</si>
  <si>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</si>
  <si>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</si>
  <si>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</si>
  <si>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</si>
  <si>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</si>
  <si>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</si>
  <si>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</si>
  <si>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</si>
  <si>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</si>
  <si>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</si>
  <si>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</si>
  <si>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</si>
  <si>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</si>
  <si>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</si>
  <si>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</si>
  <si>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</si>
  <si>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</si>
  <si>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</si>
  <si>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</si>
  <si>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</si>
  <si>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</si>
  <si>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</si>
  <si>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</si>
  <si>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</si>
  <si>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</si>
  <si>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</si>
  <si>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</si>
  <si>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</si>
  <si>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</si>
  <si>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</si>
  <si>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</si>
  <si>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</si>
  <si>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</si>
  <si>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</si>
  <si>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</si>
  <si>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</si>
  <si>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</si>
  <si>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</si>
  <si>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</si>
  <si>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</si>
  <si>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</si>
  <si>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</si>
  <si>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</si>
  <si>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</si>
  <si>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</si>
  <si>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</si>
  <si>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</si>
  <si>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</si>
  <si>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</si>
  <si>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</si>
  <si>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</si>
  <si>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</si>
  <si>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</si>
  <si>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</si>
  <si>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</si>
  <si>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</si>
  <si>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</si>
  <si>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</si>
  <si>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</si>
  <si>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</si>
  <si>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</si>
  <si>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</si>
  <si>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</si>
  <si>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</si>
  <si>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</si>
  <si>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</si>
  <si>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</si>
  <si>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</si>
  <si>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</si>
  <si>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</si>
  <si>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</si>
  <si>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</si>
  <si>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</si>
  <si>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</si>
  <si>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</si>
  <si>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</si>
  <si>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</si>
  <si>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</si>
  <si>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</si>
  <si>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</si>
  <si>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</si>
  <si>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</si>
  <si>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</si>
  <si>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</si>
  <si>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</si>
  <si>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</si>
  <si>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</si>
  <si>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</si>
  <si>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</si>
  <si>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</si>
  <si>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</si>
  <si>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</si>
  <si>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</si>
  <si>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</si>
  <si>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</si>
  <si>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</si>
  <si>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</si>
  <si>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</si>
  <si>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</si>
  <si>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</si>
  <si>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</si>
  <si>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</si>
  <si>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</si>
  <si>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</si>
  <si>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</si>
  <si>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</si>
  <si>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</si>
  <si>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</si>
  <si>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</si>
  <si>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</si>
  <si>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</si>
  <si>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</si>
  <si>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</si>
  <si>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</si>
  <si>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</si>
  <si>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</si>
  <si>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</si>
  <si>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</si>
  <si>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</si>
  <si>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</si>
  <si>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</si>
  <si>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</si>
  <si>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</si>
  <si>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</si>
  <si>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</si>
  <si>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</si>
  <si>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</si>
  <si>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</si>
  <si>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</si>
  <si>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</si>
  <si>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</si>
  <si>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</si>
  <si>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</si>
  <si>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</si>
  <si>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</si>
  <si>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</si>
  <si>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</si>
  <si>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</si>
  <si>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</si>
  <si>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</si>
  <si>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</si>
  <si>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</si>
  <si>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</si>
  <si>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</si>
  <si>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</si>
  <si>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</si>
  <si>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</si>
  <si>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</si>
  <si>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</si>
  <si>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</si>
  <si>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</si>
  <si>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</si>
  <si>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</si>
  <si>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</si>
  <si>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</si>
  <si>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</si>
  <si>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</si>
  <si>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</si>
  <si>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</si>
  <si>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</si>
  <si>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</si>
  <si>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</si>
  <si>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</si>
  <si>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</si>
  <si>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</si>
  <si>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</si>
  <si>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</si>
  <si>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</si>
  <si>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</si>
  <si>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</si>
  <si>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</si>
  <si>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</si>
  <si>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</si>
  <si>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</si>
  <si>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</si>
  <si>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</si>
  <si>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</si>
  <si>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</si>
  <si>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</si>
  <si>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</si>
  <si>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</si>
  <si>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</si>
  <si>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</si>
  <si>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</si>
  <si>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</si>
  <si>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</si>
  <si>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</si>
  <si>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</si>
  <si>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</si>
  <si>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</si>
  <si>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</si>
  <si>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</si>
  <si>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</si>
  <si>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</si>
  <si>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</si>
  <si>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</si>
  <si>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</si>
  <si>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</si>
  <si>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</si>
  <si>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</si>
  <si>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</si>
  <si>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</si>
  <si>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</si>
  <si>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</si>
  <si>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</si>
  <si>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</si>
  <si>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</si>
  <si>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</si>
  <si>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</si>
  <si>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</si>
  <si>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</si>
  <si>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</si>
  <si>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</si>
  <si>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</si>
  <si>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</si>
  <si>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</si>
  <si>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</si>
  <si>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</si>
  <si>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</si>
  <si>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</si>
  <si>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</si>
  <si>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</si>
  <si>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</si>
  <si>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</si>
  <si>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</si>
  <si>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</si>
  <si>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</si>
  <si>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</si>
  <si>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</si>
  <si>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</si>
  <si>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</si>
  <si>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</si>
  <si>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</si>
  <si>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</si>
  <si>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</si>
  <si>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</si>
  <si>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</si>
  <si>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</si>
  <si>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</si>
  <si>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</si>
  <si>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</si>
  <si>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</si>
  <si>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</si>
  <si>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</si>
  <si>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</si>
  <si>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</si>
  <si>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</si>
  <si>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</si>
  <si>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</si>
  <si>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</si>
  <si>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</si>
  <si>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</si>
  <si>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</si>
  <si>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</si>
  <si>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</si>
  <si>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</si>
  <si>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</si>
  <si>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</si>
  <si>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</si>
  <si>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</si>
  <si>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</si>
  <si>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</si>
  <si>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</si>
  <si>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</si>
  <si>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</si>
  <si>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</si>
  <si>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</si>
  <si>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</si>
  <si>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</si>
  <si>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</si>
  <si>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</si>
  <si>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</si>
  <si>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</si>
  <si>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</si>
  <si>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</si>
  <si>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</si>
  <si>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</si>
  <si>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</si>
  <si>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</si>
  <si>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</si>
  <si>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</si>
  <si>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</si>
  <si>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</si>
  <si>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</si>
  <si>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</si>
  <si>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</si>
  <si>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</si>
  <si>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</si>
  <si>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</si>
  <si>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</si>
  <si>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</si>
  <si>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</si>
  <si>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</si>
  <si>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</si>
  <si>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</si>
  <si>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</si>
  <si>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</si>
  <si>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</si>
  <si>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</si>
  <si>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</si>
  <si>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</si>
  <si>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</si>
  <si>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</si>
  <si>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</si>
  <si>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</si>
  <si>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</si>
  <si>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</si>
  <si>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</si>
  <si>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</si>
  <si>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</si>
  <si>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</si>
  <si>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</si>
  <si>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</si>
  <si>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</si>
  <si>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</si>
  <si>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</si>
  <si>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</si>
  <si>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</si>
  <si>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</si>
  <si>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</si>
  <si>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</si>
  <si>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</si>
  <si>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</si>
  <si>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</si>
  <si>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</si>
  <si>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</si>
  <si>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</si>
  <si>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</si>
  <si>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</si>
  <si>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</si>
  <si>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</si>
  <si>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</si>
  <si>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</si>
  <si>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</si>
  <si>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</si>
  <si>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</si>
  <si>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</si>
  <si>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</si>
  <si>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</si>
  <si>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</si>
  <si>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</si>
  <si>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</si>
  <si>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</si>
  <si>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</si>
  <si>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</si>
  <si>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</si>
  <si>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</si>
  <si>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</si>
  <si>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</si>
  <si>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</si>
  <si>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</si>
  <si>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</si>
  <si>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</si>
  <si>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</si>
  <si>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</si>
  <si>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</si>
  <si>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</si>
  <si>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</si>
  <si>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</si>
  <si>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</si>
  <si>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</si>
  <si>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</si>
  <si>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</si>
  <si>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</si>
  <si>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</si>
  <si>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</si>
  <si>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</si>
  <si>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</si>
  <si>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</si>
  <si>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</si>
  <si>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</si>
  <si>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</si>
  <si>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</si>
  <si>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</si>
  <si>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</si>
  <si>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</si>
  <si>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</si>
  <si>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</si>
  <si>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</si>
  <si>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</si>
  <si>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</si>
  <si>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</si>
  <si>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</si>
  <si>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</si>
  <si>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</si>
  <si>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</si>
  <si>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</si>
  <si>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</si>
  <si>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</si>
  <si>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</si>
  <si>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</si>
  <si>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</si>
  <si>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</si>
  <si>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</si>
  <si>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</si>
  <si>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</si>
  <si>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</si>
  <si>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</si>
  <si>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</si>
  <si>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</si>
  <si>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</si>
  <si>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</si>
  <si>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</si>
  <si>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</si>
  <si>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</si>
  <si>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</si>
  <si>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</si>
  <si>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</si>
  <si>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</si>
  <si>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</si>
  <si>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</si>
  <si>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</si>
  <si>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</si>
  <si>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</si>
  <si>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</si>
  <si>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</si>
  <si>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</si>
  <si>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</si>
  <si>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</si>
  <si>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</si>
  <si>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</si>
  <si>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</si>
  <si>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</si>
  <si>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</si>
  <si>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</si>
  <si>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</si>
  <si>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</si>
  <si>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</si>
  <si>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</si>
  <si>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</si>
  <si>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</si>
  <si>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</si>
  <si>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</si>
  <si>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</si>
  <si>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</si>
  <si>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</si>
  <si>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</si>
  <si>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</si>
  <si>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</si>
  <si>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</si>
  <si>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</si>
  <si>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</si>
  <si>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</si>
  <si>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</si>
  <si>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</si>
  <si>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</si>
  <si>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</si>
  <si>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</si>
  <si>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</si>
  <si>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</si>
  <si>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</si>
  <si>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</si>
  <si>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</si>
  <si>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</si>
  <si>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</si>
  <si>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</si>
  <si>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</si>
  <si>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</si>
  <si>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</si>
  <si>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</si>
  <si>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</si>
  <si>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</si>
  <si>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</si>
  <si>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</si>
  <si>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</si>
  <si>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</si>
  <si>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</si>
  <si>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</si>
  <si>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</si>
  <si>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</si>
  <si>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</si>
  <si>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</si>
  <si>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</si>
  <si>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</si>
  <si>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</si>
  <si>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</si>
  <si>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</si>
  <si>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</si>
  <si>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</si>
  <si>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</si>
  <si>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</si>
  <si>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</si>
  <si>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</si>
  <si>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</si>
  <si>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</si>
  <si>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</si>
  <si>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</si>
  <si>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</si>
  <si>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</si>
  <si>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</si>
  <si>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</si>
  <si>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</si>
  <si>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</si>
  <si>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</si>
  <si>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</si>
  <si>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</si>
  <si>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</si>
  <si>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</si>
  <si>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</si>
  <si>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</si>
  <si>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</si>
  <si>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</si>
  <si>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</si>
  <si>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</si>
  <si>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</si>
  <si>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</si>
  <si>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</si>
  <si>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</si>
  <si>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</si>
  <si>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</si>
  <si>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</si>
  <si>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</si>
  <si>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</si>
  <si>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</si>
  <si>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</si>
  <si>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</si>
  <si>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</si>
  <si>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</si>
  <si>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</si>
  <si>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</si>
  <si>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</si>
  <si>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</si>
  <si>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</si>
  <si>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</si>
  <si>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</si>
  <si>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</si>
  <si>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</si>
  <si>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</si>
  <si>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</si>
  <si>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</si>
  <si>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</si>
  <si>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</si>
  <si>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</si>
  <si>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</si>
  <si>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</si>
  <si>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</si>
  <si>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</si>
  <si>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</si>
  <si>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</si>
  <si>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</si>
  <si>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</si>
  <si>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</si>
  <si>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</si>
  <si>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</si>
  <si>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</si>
  <si>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</si>
  <si>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</si>
  <si>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</si>
  <si>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</si>
  <si>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</si>
  <si>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</si>
  <si>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</si>
  <si>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</si>
  <si>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</si>
  <si>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</si>
  <si>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</si>
  <si>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</si>
  <si>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</si>
  <si>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</si>
  <si>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</si>
  <si>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</si>
  <si>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</si>
  <si>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</si>
  <si>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</si>
  <si>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</si>
  <si>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</si>
  <si>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</si>
  <si>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</si>
  <si>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</si>
  <si>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</si>
  <si>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</si>
  <si>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</si>
  <si>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</si>
  <si>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</si>
  <si>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</si>
  <si>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</si>
  <si>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</si>
  <si>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</si>
  <si>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</si>
  <si>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</si>
  <si>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</si>
  <si>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</si>
  <si>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</si>
  <si>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</si>
  <si>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</si>
  <si>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</si>
  <si>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</si>
  <si>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</si>
  <si>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</si>
  <si>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</si>
  <si>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</si>
  <si>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</si>
  <si>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</si>
  <si>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</si>
  <si>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</si>
  <si>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</si>
  <si>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</si>
  <si>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</si>
  <si>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</si>
  <si>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</si>
  <si>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</si>
  <si>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</si>
  <si>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</si>
  <si>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</si>
  <si>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</si>
  <si>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</si>
  <si>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</si>
  <si>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</si>
  <si>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</si>
  <si>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</si>
  <si>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</si>
  <si>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</si>
  <si>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</si>
  <si>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</si>
  <si>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</si>
  <si>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</si>
  <si>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</si>
  <si>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</si>
  <si>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</si>
  <si>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</si>
  <si>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</si>
  <si>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</si>
  <si>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</si>
  <si>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</si>
  <si>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</si>
  <si>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</si>
  <si>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</si>
  <si>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</si>
  <si>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</si>
  <si>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</si>
  <si>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</si>
  <si>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</si>
  <si>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</si>
  <si>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</si>
  <si>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</si>
  <si>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</si>
  <si>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</si>
  <si>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</si>
  <si>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</si>
  <si>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</si>
  <si>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</si>
  <si>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</si>
  <si>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</si>
  <si>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</si>
  <si>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</si>
  <si>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</si>
  <si>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</si>
  <si>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</si>
  <si>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</si>
  <si>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</si>
  <si>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</si>
  <si>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</si>
  <si>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</si>
  <si>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</si>
  <si>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</si>
  <si>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</si>
  <si>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</si>
  <si>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</si>
  <si>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</si>
  <si>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</si>
  <si>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</si>
  <si>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</si>
  <si>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</si>
  <si>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</si>
  <si>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</si>
  <si>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</si>
  <si>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</si>
  <si>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</si>
  <si>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</si>
  <si>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</si>
  <si>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</si>
  <si>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</si>
  <si>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</si>
  <si>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</si>
  <si>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</si>
  <si>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</si>
  <si>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</si>
  <si>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</si>
  <si>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</si>
  <si>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</si>
  <si>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</si>
  <si>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</si>
  <si>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</si>
  <si>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</si>
  <si>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</si>
  <si>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</si>
  <si>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</si>
  <si>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</si>
  <si>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</si>
  <si>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</si>
  <si>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</si>
  <si>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</si>
  <si>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</si>
  <si>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</si>
  <si>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</si>
  <si>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</si>
  <si>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</si>
  <si>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</si>
  <si>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</si>
  <si>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</si>
  <si>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</si>
  <si>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</si>
  <si>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</si>
  <si>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</si>
  <si>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</si>
  <si>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</si>
  <si>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</si>
  <si>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</si>
  <si>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</si>
  <si>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</si>
  <si>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</si>
  <si>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</si>
  <si>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</si>
  <si>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</si>
  <si>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</si>
  <si>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</si>
  <si>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</si>
  <si>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</si>
  <si>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</si>
  <si>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</si>
  <si>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</si>
  <si>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</si>
  <si>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</si>
  <si>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</si>
  <si>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</si>
  <si>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</si>
  <si>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</si>
  <si>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</si>
  <si>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</si>
  <si>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</si>
  <si>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</si>
  <si>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</si>
  <si>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</si>
  <si>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</si>
  <si>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</si>
  <si>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</si>
  <si>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</si>
  <si>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</si>
  <si>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</si>
  <si>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</si>
  <si>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</si>
  <si>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</si>
  <si>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</si>
  <si>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</si>
  <si>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</si>
  <si>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</si>
  <si>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</si>
  <si>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</si>
  <si>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</si>
  <si>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</si>
  <si>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</si>
  <si>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</si>
  <si>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</si>
  <si>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</si>
  <si>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</si>
  <si>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</si>
  <si>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</si>
  <si>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</si>
  <si>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</si>
  <si>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</si>
  <si>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</si>
  <si>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</si>
  <si>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</si>
  <si>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</si>
  <si>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</si>
  <si>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</si>
  <si>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</si>
  <si>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</si>
  <si>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</si>
  <si>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</si>
  <si>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</si>
  <si>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</si>
  <si>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</si>
  <si>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</si>
  <si>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</si>
  <si>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</si>
  <si>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</si>
  <si>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</si>
  <si>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</si>
  <si>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</si>
  <si>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</si>
  <si>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</si>
  <si>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</si>
  <si>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</si>
  <si>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</si>
  <si>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</si>
  <si>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</si>
  <si>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</si>
  <si>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</si>
  <si>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</si>
  <si>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</si>
  <si>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</si>
  <si>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</si>
  <si>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</si>
  <si>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</si>
  <si>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</si>
  <si>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</si>
  <si>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</si>
  <si>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</si>
  <si>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</si>
  <si>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</si>
  <si>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</si>
  <si>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</si>
  <si>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</si>
  <si>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</si>
  <si>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</si>
  <si>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</si>
  <si>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</si>
  <si>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</si>
  <si>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</si>
  <si>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</si>
  <si>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</si>
  <si>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</si>
  <si>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</si>
  <si>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</si>
  <si>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</si>
  <si>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</si>
  <si>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</si>
  <si>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</si>
  <si>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</si>
  <si>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</si>
  <si>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</si>
  <si>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</si>
  <si>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</si>
  <si>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</si>
  <si>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</si>
  <si>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</si>
  <si>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</si>
  <si>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</si>
  <si>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</si>
  <si>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</si>
  <si>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</si>
  <si>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</si>
  <si>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</si>
  <si>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</si>
  <si>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</si>
  <si>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</si>
  <si>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</si>
  <si>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</si>
  <si>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</si>
  <si>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</si>
  <si>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</si>
  <si>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</si>
  <si>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</si>
  <si>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</si>
  <si>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</si>
  <si>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</si>
  <si>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</si>
  <si>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</si>
  <si>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</si>
  <si>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</si>
  <si>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</si>
  <si>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</si>
  <si>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</si>
  <si>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</si>
  <si>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</si>
  <si>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</si>
  <si>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</si>
  <si>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</si>
  <si>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</si>
  <si>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</si>
  <si>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</si>
  <si>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</si>
  <si>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</si>
  <si>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</si>
  <si>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</si>
  <si>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</si>
  <si>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</si>
  <si>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</si>
  <si>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</si>
  <si>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</si>
  <si>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</si>
  <si>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</si>
  <si>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</si>
  <si>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</si>
  <si>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</si>
  <si>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</si>
  <si>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</si>
  <si>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</si>
  <si>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</si>
  <si>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</si>
  <si>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</si>
  <si>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</si>
  <si>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</si>
  <si>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</si>
  <si>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</si>
  <si>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</si>
  <si>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</si>
  <si>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</si>
  <si>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</si>
  <si>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</si>
  <si>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</si>
  <si>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</si>
  <si>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</si>
  <si>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</si>
  <si>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</si>
  <si>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</si>
  <si>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</si>
  <si>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</si>
  <si>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</si>
  <si>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</si>
  <si>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</si>
  <si>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</si>
  <si>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</si>
  <si>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</si>
  <si>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</si>
  <si>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</si>
  <si>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</si>
  <si>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</si>
  <si>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</si>
  <si>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</si>
  <si>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</si>
  <si>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</si>
  <si>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</si>
  <si>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</si>
  <si>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</si>
  <si>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</si>
  <si>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</si>
  <si>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</si>
  <si>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</si>
  <si>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</si>
  <si>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</si>
  <si>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</si>
  <si>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</si>
  <si>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</si>
  <si>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</si>
  <si>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</si>
  <si>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</si>
  <si>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</si>
  <si>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</si>
  <si>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</si>
  <si>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</si>
  <si>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</si>
  <si>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</si>
  <si>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</si>
  <si>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</si>
  <si>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</si>
  <si>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</si>
  <si>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</si>
  <si>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</si>
  <si>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</si>
  <si>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</si>
  <si>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</si>
  <si>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</si>
  <si>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</si>
  <si>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</si>
  <si>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</si>
  <si>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</si>
  <si>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</si>
  <si>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</si>
  <si>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</si>
  <si>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</si>
  <si>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</si>
  <si>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</si>
  <si>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</si>
  <si>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</si>
  <si>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</si>
  <si>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</si>
  <si>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</si>
  <si>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</si>
  <si>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</si>
  <si>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</si>
  <si>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</si>
  <si>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</si>
  <si>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</si>
  <si>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</si>
  <si>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</si>
  <si>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</si>
  <si>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</si>
  <si>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</si>
  <si>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</si>
  <si>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</si>
  <si>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</si>
  <si>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</si>
  <si>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</si>
  <si>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</si>
  <si>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</si>
  <si>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</si>
  <si>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</si>
  <si>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</si>
  <si>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</si>
  <si>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</si>
  <si>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</si>
  <si>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</si>
  <si>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</si>
  <si>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</si>
  <si>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</si>
  <si>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</si>
  <si>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</si>
  <si>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</si>
  <si>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</si>
  <si>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</si>
  <si>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</si>
  <si>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</si>
  <si>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</si>
  <si>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</si>
  <si>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</si>
  <si>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</si>
  <si>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</si>
  <si>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</si>
  <si>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</si>
  <si>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</si>
  <si>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</si>
  <si>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</si>
  <si>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</si>
  <si>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</si>
  <si>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</si>
  <si>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</si>
  <si>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</si>
  <si>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</si>
  <si>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</si>
  <si>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</si>
  <si>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</si>
  <si>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</si>
  <si>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</si>
  <si>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</si>
  <si>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</si>
  <si>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</si>
  <si>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</si>
  <si>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</si>
  <si>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</si>
  <si>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</si>
  <si>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</si>
  <si>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</si>
  <si>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</si>
  <si>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</si>
  <si>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</si>
  <si>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</si>
  <si>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</si>
  <si>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</si>
  <si>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</si>
  <si>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</si>
  <si>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</si>
  <si>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</si>
  <si>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</si>
  <si>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</si>
  <si>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</si>
  <si>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</si>
  <si>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</si>
  <si>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</si>
  <si>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</si>
  <si>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</si>
  <si>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</si>
  <si>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</si>
  <si>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</si>
  <si>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</si>
  <si>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</si>
  <si>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</si>
  <si>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</si>
  <si>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</si>
  <si>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</si>
  <si>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</si>
  <si>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</si>
  <si>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</si>
  <si>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</si>
  <si>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</si>
  <si>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</si>
  <si>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</si>
  <si>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</si>
  <si>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</si>
  <si>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</si>
  <si>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</si>
  <si>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</si>
  <si>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</si>
  <si>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</si>
  <si>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</si>
  <si>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</si>
  <si>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</si>
  <si>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</si>
  <si>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</si>
  <si>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</si>
  <si>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</si>
  <si>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</si>
  <si>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</si>
  <si>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</si>
  <si>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</si>
  <si>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</si>
  <si>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</si>
  <si>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</si>
  <si>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</si>
  <si>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</si>
  <si>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</si>
  <si>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</si>
  <si>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</si>
  <si>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</si>
  <si>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</si>
  <si>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</si>
  <si>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</si>
  <si>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</si>
  <si>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</si>
  <si>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</si>
  <si>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</si>
  <si>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</si>
  <si>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</si>
  <si>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</si>
  <si>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</si>
  <si>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</si>
  <si>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</si>
  <si>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</si>
  <si>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</si>
  <si>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</si>
  <si>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</si>
  <si>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</si>
  <si>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</si>
  <si>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</si>
  <si>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</si>
  <si>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</si>
  <si>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</si>
  <si>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</si>
  <si>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</si>
  <si>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</si>
  <si>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</si>
  <si>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</si>
  <si>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</si>
  <si>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</si>
  <si>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</si>
  <si>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</si>
  <si>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</si>
  <si>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</si>
  <si>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</si>
  <si>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</si>
  <si>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</si>
  <si>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</si>
  <si>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</si>
  <si>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</si>
  <si>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</si>
  <si>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</si>
  <si>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</si>
  <si>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</si>
  <si>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</si>
  <si>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</si>
  <si>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</si>
  <si>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</si>
  <si>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</si>
  <si>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</si>
  <si>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</si>
  <si>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</si>
  <si>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</si>
  <si>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</si>
  <si>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</si>
  <si>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</si>
  <si>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</si>
  <si>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</si>
  <si>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</si>
  <si>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</si>
  <si>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</si>
  <si>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</si>
  <si>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</si>
  <si>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</si>
  <si>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</si>
  <si>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</si>
  <si>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</si>
  <si>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</si>
  <si>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</si>
  <si>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</si>
  <si>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</si>
  <si>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</si>
  <si>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</si>
  <si>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</si>
  <si>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</si>
  <si>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</si>
  <si>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</si>
  <si>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</si>
  <si>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</si>
  <si>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</si>
  <si>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</si>
  <si>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</si>
  <si>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</si>
  <si>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</si>
  <si>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</si>
  <si>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</si>
  <si>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</si>
  <si>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</si>
  <si>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</si>
  <si>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</si>
  <si>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</si>
  <si>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</si>
  <si>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</si>
  <si>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</si>
  <si>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</si>
  <si>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</si>
  <si>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</si>
  <si>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</si>
  <si>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</si>
  <si>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</si>
  <si>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</si>
  <si>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</si>
  <si>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</si>
  <si>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</si>
  <si>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</si>
  <si>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</si>
  <si>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</si>
  <si>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</si>
  <si>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</si>
  <si>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</si>
  <si>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</si>
  <si>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</si>
  <si>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</si>
  <si>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</si>
  <si>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</si>
  <si>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</si>
  <si>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</si>
  <si>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</si>
  <si>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</si>
  <si>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</si>
  <si>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</si>
  <si>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</si>
  <si>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</si>
  <si>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</si>
  <si>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</si>
  <si>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</si>
  <si>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</si>
  <si>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</si>
  <si>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</si>
  <si>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</si>
  <si>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</si>
  <si>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</si>
  <si>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</si>
  <si>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</si>
  <si>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</si>
  <si>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</si>
  <si>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</si>
  <si>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</si>
  <si>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</si>
  <si>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</si>
  <si>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</si>
  <si>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</si>
  <si>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</si>
  <si>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</si>
  <si>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</si>
  <si>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</si>
  <si>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</si>
  <si>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</si>
  <si>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</si>
  <si>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</si>
  <si>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</si>
  <si>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</si>
  <si>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</si>
  <si>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</si>
  <si>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</si>
  <si>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</si>
  <si>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</si>
  <si>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</si>
  <si>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</si>
  <si>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</si>
  <si>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</si>
  <si>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</si>
  <si>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</si>
  <si>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</si>
  <si>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</si>
  <si>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</si>
  <si>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</si>
  <si>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</si>
  <si>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</si>
  <si>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</si>
  <si>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</si>
  <si>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</si>
  <si>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</si>
  <si>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</si>
  <si>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</si>
  <si>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</si>
  <si>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</si>
  <si>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</si>
  <si>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</si>
  <si>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</si>
  <si>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</si>
  <si>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</si>
  <si>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</si>
  <si>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</si>
  <si>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</si>
  <si>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</si>
  <si>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</si>
  <si>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</si>
  <si>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</si>
  <si>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</si>
  <si>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</si>
  <si>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</si>
  <si>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</si>
  <si>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</si>
  <si>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</si>
  <si>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</si>
  <si>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</si>
  <si>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</si>
  <si>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</si>
  <si>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</si>
  <si>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</si>
  <si>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</si>
  <si>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</si>
  <si>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</si>
  <si>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</si>
  <si>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</si>
  <si>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</si>
  <si>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</si>
  <si>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</si>
  <si>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</si>
  <si>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</si>
  <si>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</si>
  <si>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</si>
  <si>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</si>
  <si>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</si>
  <si>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</si>
  <si>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</si>
  <si>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</si>
  <si>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</si>
  <si>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</si>
  <si>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</si>
  <si>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</si>
  <si>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</si>
  <si>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</si>
  <si>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</si>
  <si>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</si>
  <si>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</si>
  <si>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</si>
  <si>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</si>
  <si>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</si>
  <si>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</si>
  <si>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</si>
  <si>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</si>
  <si>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</si>
  <si>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</si>
  <si>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</si>
  <si>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</si>
  <si>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</si>
  <si>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</si>
  <si>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</si>
  <si>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</si>
  <si>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</si>
  <si>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</si>
  <si>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</si>
  <si>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</si>
  <si>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</si>
  <si>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</si>
  <si>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</si>
  <si>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</si>
  <si>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</si>
  <si>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</si>
  <si>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</si>
  <si>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</si>
  <si>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</si>
  <si>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</si>
  <si>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</si>
  <si>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</si>
  <si>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</si>
  <si>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</si>
  <si>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</si>
  <si>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</si>
  <si>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</si>
  <si>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</si>
  <si>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</si>
  <si>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</si>
  <si>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</si>
  <si>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</si>
  <si>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</si>
  <si>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</si>
  <si>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</si>
  <si>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</si>
  <si>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</si>
  <si>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</si>
  <si>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</si>
  <si>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</si>
  <si>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</si>
  <si>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</si>
  <si>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</si>
  <si>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</si>
  <si>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</si>
  <si>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</si>
  <si>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</si>
  <si>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</si>
  <si>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</si>
  <si>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</si>
  <si>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</si>
  <si>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</si>
  <si>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</si>
  <si>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</si>
  <si>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</si>
  <si>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</si>
  <si>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</si>
  <si>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</si>
  <si>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</si>
  <si>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</si>
  <si>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</si>
  <si>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</si>
  <si>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</si>
  <si>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</si>
  <si>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</si>
  <si>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</si>
  <si>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</si>
  <si>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</si>
  <si>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</si>
  <si>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</si>
  <si>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</si>
  <si>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</si>
  <si>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</si>
  <si>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</si>
  <si>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</si>
  <si>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</si>
  <si>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</si>
  <si>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</si>
  <si>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</si>
  <si>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</si>
  <si>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</si>
  <si>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</si>
  <si>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</si>
  <si>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</si>
  <si>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</si>
  <si>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</si>
  <si>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</si>
  <si>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</si>
  <si>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</si>
  <si>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</si>
  <si>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</si>
  <si>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</si>
  <si>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</si>
  <si>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</si>
  <si>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</si>
  <si>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</si>
  <si>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</si>
  <si>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</si>
  <si>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</si>
  <si>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</si>
  <si>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</si>
  <si>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</si>
  <si>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</si>
  <si>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</si>
  <si>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</si>
  <si>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</si>
  <si>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</si>
  <si>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</si>
  <si>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</si>
  <si>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</si>
  <si>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</si>
  <si>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</si>
  <si>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</si>
  <si>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</si>
  <si>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</si>
  <si>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</si>
  <si>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</si>
  <si>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</si>
  <si>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</si>
  <si>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</si>
  <si>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</si>
  <si>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</si>
  <si>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</si>
  <si>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</si>
  <si>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</si>
  <si>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</si>
  <si>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</si>
  <si>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</si>
  <si>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</si>
  <si>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</si>
  <si>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</si>
  <si>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</si>
  <si>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</si>
  <si>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</si>
  <si>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</si>
  <si>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</si>
  <si>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</si>
  <si>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</si>
  <si>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</si>
  <si>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</si>
  <si>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</si>
  <si>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</si>
  <si>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</si>
  <si>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</si>
  <si>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</si>
  <si>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</si>
  <si>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</si>
  <si>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</si>
  <si>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</si>
  <si>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</si>
  <si>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</si>
  <si>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</si>
  <si>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</si>
  <si>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</si>
  <si>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</si>
  <si>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</si>
  <si>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</si>
  <si>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</si>
  <si>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</si>
  <si>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</si>
  <si>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</si>
  <si>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</si>
  <si>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</si>
  <si>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</si>
  <si>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</si>
  <si>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</si>
  <si>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</si>
  <si>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</si>
  <si>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</si>
  <si>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</si>
  <si>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</si>
  <si>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</si>
  <si>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</si>
  <si>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</si>
  <si>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</si>
  <si>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</si>
  <si>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</si>
  <si>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</si>
  <si>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</si>
  <si>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</si>
  <si>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</si>
  <si>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</si>
  <si>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</si>
  <si>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</si>
  <si>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</si>
  <si>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</si>
  <si>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</si>
  <si>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</si>
  <si>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</si>
  <si>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</si>
  <si>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</si>
  <si>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</si>
  <si>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</si>
  <si>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</si>
  <si>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</si>
  <si>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</si>
  <si>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</si>
  <si>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</si>
  <si>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</si>
  <si>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</si>
  <si>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</si>
  <si>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</si>
  <si>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</si>
  <si>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</si>
  <si>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</si>
  <si>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</si>
  <si>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</si>
  <si>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</si>
  <si>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</si>
  <si>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</si>
  <si>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</si>
  <si>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</si>
  <si>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</si>
  <si>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</si>
  <si>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</si>
  <si>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</si>
  <si>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</si>
  <si>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</si>
  <si>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</si>
  <si>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</si>
  <si>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</si>
  <si>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</si>
  <si>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</si>
  <si>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</si>
  <si>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</si>
  <si>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</si>
  <si>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</si>
  <si>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</si>
  <si>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</si>
  <si>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</si>
  <si>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</si>
  <si>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</si>
  <si>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</si>
  <si>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</si>
  <si>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</si>
  <si>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</si>
  <si>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</si>
  <si>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</si>
  <si>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</si>
  <si>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</si>
  <si>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</si>
  <si>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</si>
  <si>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</si>
  <si>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</si>
  <si>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</si>
  <si>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</si>
  <si>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</si>
  <si>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</si>
  <si>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</si>
  <si>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</si>
  <si>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</si>
  <si>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</si>
  <si>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</si>
  <si>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</si>
  <si>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</si>
  <si>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</si>
  <si>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</si>
  <si>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</si>
  <si>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</si>
  <si>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</si>
  <si>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</si>
  <si>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</si>
  <si>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</si>
  <si>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</si>
  <si>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</si>
  <si>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</si>
  <si>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</si>
  <si>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</si>
  <si>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</si>
  <si>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</si>
  <si>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</si>
  <si>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</si>
  <si>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</si>
  <si>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</si>
  <si>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</si>
  <si>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</si>
  <si>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</si>
  <si>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</si>
  <si>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</si>
  <si>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</si>
  <si>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</si>
  <si>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</si>
  <si>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</si>
  <si>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</si>
  <si>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</si>
  <si>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</si>
  <si>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</si>
  <si>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</si>
  <si>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</si>
  <si>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</si>
  <si>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</si>
  <si>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</si>
  <si>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</si>
  <si>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</si>
  <si>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</si>
  <si>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</si>
  <si>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</si>
  <si>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</si>
  <si>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</si>
  <si>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</si>
  <si>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</si>
  <si>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</si>
  <si>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</si>
  <si>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</si>
  <si>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</si>
  <si>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</si>
  <si>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</si>
  <si>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</si>
  <si>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</si>
  <si>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</si>
  <si>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</si>
  <si>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</si>
  <si>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</si>
  <si>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</si>
  <si>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</si>
  <si>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</si>
  <si>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</si>
  <si>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</si>
  <si>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</si>
  <si>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</si>
  <si>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</si>
  <si>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</si>
  <si>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</si>
  <si>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</si>
  <si>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</si>
  <si>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</si>
  <si>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</si>
  <si>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</si>
  <si>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</si>
  <si>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</si>
  <si>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</si>
  <si>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</si>
  <si>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</si>
  <si>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</si>
  <si>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</si>
  <si>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</si>
  <si>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</si>
  <si>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</si>
  <si>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</si>
  <si>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</si>
  <si>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</si>
  <si>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</si>
  <si>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</si>
  <si>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</si>
  <si>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</si>
  <si>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</si>
  <si>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</si>
  <si>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</si>
  <si>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</si>
  <si>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</si>
  <si>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</si>
  <si>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</si>
  <si>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</si>
  <si>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</si>
  <si>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</si>
  <si>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</si>
  <si>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</si>
  <si>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</si>
  <si>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</si>
  <si>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</si>
  <si>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</si>
  <si>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</si>
  <si>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</si>
  <si>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</si>
  <si>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</si>
  <si>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</si>
  <si>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</si>
  <si>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</si>
  <si>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</si>
  <si>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</si>
  <si>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</si>
  <si>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</si>
  <si>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</si>
  <si>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</si>
  <si>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</si>
  <si>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</si>
  <si>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</si>
  <si>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</si>
  <si>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</si>
  <si>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</si>
  <si>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</si>
  <si>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</si>
  <si>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</si>
  <si>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</si>
  <si>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</si>
  <si>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</si>
  <si>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</si>
  <si>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</si>
  <si>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</si>
  <si>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</si>
  <si>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</si>
  <si>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</si>
  <si>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</si>
  <si>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</si>
  <si>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</si>
  <si>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</si>
  <si>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</si>
  <si>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</si>
  <si>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</si>
  <si>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</si>
  <si>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</si>
  <si>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</si>
  <si>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</si>
  <si>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</si>
  <si>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</si>
  <si>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</si>
  <si>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</si>
  <si>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</si>
  <si>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</si>
  <si>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</si>
  <si>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</si>
  <si>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</si>
  <si>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</si>
  <si>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</si>
  <si>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</si>
  <si>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</si>
  <si>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</si>
  <si>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</si>
  <si>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</si>
  <si>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</si>
  <si>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</si>
  <si>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</si>
  <si>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</si>
  <si>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</si>
  <si>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</si>
  <si>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</si>
  <si>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</si>
  <si>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</si>
  <si>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</si>
  <si>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</si>
  <si>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</si>
  <si>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</si>
  <si>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</si>
  <si>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</si>
  <si>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</si>
  <si>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</si>
  <si>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</si>
  <si>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</si>
  <si>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</si>
  <si>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</si>
  <si>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</si>
  <si>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</si>
  <si>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</si>
  <si>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</si>
  <si>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</si>
  <si>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</si>
  <si>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</si>
  <si>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</si>
  <si>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</si>
  <si>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</si>
  <si>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</si>
  <si>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</si>
  <si>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</si>
  <si>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</si>
  <si>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</si>
  <si>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</si>
  <si>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</si>
  <si>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</si>
  <si>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</si>
  <si>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</si>
  <si>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</si>
  <si>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</si>
  <si>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</si>
  <si>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</si>
  <si>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</si>
  <si>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</si>
  <si>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</si>
  <si>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</si>
  <si>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</si>
  <si>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</si>
  <si>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</si>
  <si>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</si>
  <si>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</si>
  <si>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</si>
  <si>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</si>
  <si>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</si>
  <si>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</si>
  <si>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</si>
  <si>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</si>
  <si>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</si>
  <si>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</si>
  <si>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</si>
  <si>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</si>
  <si>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</si>
  <si>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</si>
  <si>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</si>
  <si>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</si>
  <si>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</si>
  <si>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</si>
  <si>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</si>
  <si>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</si>
  <si>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</si>
  <si>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</si>
  <si>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</si>
  <si>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</si>
  <si>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</si>
  <si>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</si>
  <si>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</si>
  <si>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</si>
  <si>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</si>
  <si>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</si>
  <si>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</si>
  <si>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</si>
  <si>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</si>
  <si>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</si>
  <si>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</si>
  <si>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</si>
  <si>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</si>
  <si>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</si>
  <si>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</si>
  <si>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</si>
  <si>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</si>
  <si>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</si>
  <si>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</si>
  <si>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</si>
  <si>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</si>
  <si>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</si>
  <si>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</si>
  <si>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</si>
  <si>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</si>
  <si>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</si>
  <si>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</si>
  <si>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</si>
  <si>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</si>
  <si>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</si>
  <si>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</si>
  <si>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</si>
  <si>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</si>
  <si>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</si>
  <si>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</si>
  <si>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</si>
  <si>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</si>
  <si>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</si>
  <si>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</si>
  <si>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</si>
  <si>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</si>
  <si>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</si>
  <si>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</si>
  <si>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</si>
  <si>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</si>
  <si>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</si>
  <si>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</si>
  <si>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</si>
  <si>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</si>
  <si>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</si>
  <si>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</si>
  <si>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</si>
  <si>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</si>
  <si>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</si>
  <si>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</si>
  <si>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</si>
  <si>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</si>
  <si>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</si>
  <si>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</si>
  <si>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</si>
  <si>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</si>
  <si>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</si>
  <si>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</si>
  <si>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</si>
  <si>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</si>
  <si>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</si>
  <si>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</si>
  <si>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</si>
  <si>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</si>
  <si>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</si>
  <si>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</si>
  <si>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</si>
  <si>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</si>
  <si>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</si>
  <si>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</si>
  <si>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</si>
  <si>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</si>
  <si>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</si>
  <si>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</si>
  <si>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</si>
  <si>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</si>
  <si>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</si>
  <si>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</si>
  <si>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</si>
  <si>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</si>
  <si>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</si>
  <si>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</si>
  <si>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</si>
  <si>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</si>
  <si>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</si>
  <si>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</si>
  <si>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</si>
  <si>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</si>
  <si>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</si>
  <si>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</si>
  <si>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</si>
  <si>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</si>
  <si>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</si>
  <si>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</si>
  <si>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</si>
  <si>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</si>
  <si>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</si>
  <si>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</si>
  <si>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</si>
  <si>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</si>
  <si>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</si>
  <si>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</si>
  <si>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</si>
  <si>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</si>
  <si>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</si>
  <si>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</si>
  <si>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</si>
  <si>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</si>
  <si>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</si>
  <si>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</si>
  <si>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</si>
  <si>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</si>
  <si>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</si>
  <si>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</si>
  <si>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</si>
  <si>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</si>
  <si>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</si>
  <si>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</si>
  <si>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</si>
  <si>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</si>
  <si>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</si>
  <si>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</si>
  <si>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</si>
  <si>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</si>
  <si>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</si>
  <si>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</si>
  <si>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</si>
  <si>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</si>
  <si>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</si>
  <si>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</si>
  <si>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</si>
  <si>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</si>
  <si>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</si>
  <si>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</si>
  <si>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</si>
  <si>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</si>
  <si>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</si>
  <si>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</si>
  <si>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</si>
  <si>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</si>
  <si>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</si>
  <si>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</si>
  <si>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</si>
  <si>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</si>
  <si>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</si>
  <si>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</si>
  <si>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</si>
  <si>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</si>
  <si>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</si>
  <si>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</si>
  <si>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</si>
  <si>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</si>
  <si>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</si>
  <si>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</si>
  <si>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</si>
  <si>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</si>
  <si>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</si>
  <si>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</si>
  <si>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</si>
  <si>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</si>
  <si>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</si>
  <si>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</si>
  <si>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</si>
  <si>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</si>
  <si>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</si>
  <si>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</si>
  <si>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</si>
  <si>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</si>
  <si>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</si>
  <si>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</si>
  <si>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</si>
  <si>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</si>
  <si>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</si>
  <si>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</si>
  <si>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</si>
  <si>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</si>
  <si>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</si>
  <si>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</si>
  <si>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</si>
  <si>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</si>
  <si>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</si>
  <si>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</si>
  <si>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</si>
  <si>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</si>
  <si>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</si>
  <si>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</si>
  <si>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</si>
  <si>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</si>
  <si>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</si>
  <si>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</si>
  <si>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</si>
  <si>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</si>
  <si>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</si>
  <si>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</si>
  <si>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</si>
  <si>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</si>
  <si>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</si>
  <si>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</si>
  <si>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</si>
  <si>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</si>
  <si>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</si>
  <si>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</si>
  <si>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</si>
  <si>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</si>
  <si>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</si>
  <si>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</si>
  <si>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</si>
  <si>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</si>
  <si>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</si>
  <si>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</si>
  <si>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</si>
  <si>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</si>
  <si>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</si>
  <si>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</si>
  <si>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</si>
  <si>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</si>
  <si>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</si>
  <si>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</si>
  <si>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</si>
  <si>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</si>
  <si>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</si>
  <si>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</si>
  <si>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</si>
  <si>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</si>
  <si>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</si>
  <si>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</si>
  <si>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</si>
  <si>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</si>
  <si>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</si>
  <si>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</si>
  <si>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</si>
  <si>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</si>
  <si>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</si>
  <si>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</si>
  <si>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</si>
  <si>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</si>
  <si>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</si>
  <si>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</si>
  <si>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</si>
  <si>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</si>
  <si>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</si>
  <si>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</si>
  <si>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</si>
  <si>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</si>
  <si>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</si>
  <si>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</si>
  <si>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</si>
  <si>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</si>
  <si>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</si>
  <si>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</si>
  <si>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</si>
  <si>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</si>
  <si>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</si>
  <si>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</si>
  <si>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</si>
  <si>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</si>
  <si>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</si>
  <si>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</si>
  <si>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</si>
  <si>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</si>
  <si>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</si>
  <si>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</si>
  <si>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</si>
  <si>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</si>
  <si>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</si>
  <si>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</si>
  <si>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</si>
  <si>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</si>
  <si>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</si>
  <si>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</si>
  <si>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</si>
  <si>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</si>
  <si>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</si>
  <si>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</si>
  <si>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</si>
  <si>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</si>
  <si>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</si>
  <si>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</si>
  <si>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</si>
  <si>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</si>
  <si>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</si>
  <si>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</si>
  <si>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</si>
  <si>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</si>
  <si>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</si>
  <si>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</si>
  <si>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</si>
  <si>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</si>
  <si>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</si>
  <si>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</si>
  <si>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</si>
  <si>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</si>
  <si>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</si>
  <si>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</si>
  <si>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</si>
  <si>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</si>
  <si>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</si>
  <si>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</si>
  <si>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</si>
  <si>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</si>
  <si>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</si>
  <si>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</si>
  <si>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</si>
  <si>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</si>
  <si>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</si>
  <si>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</si>
  <si>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</si>
  <si>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</si>
  <si>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</si>
  <si>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</si>
  <si>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</si>
  <si>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</si>
  <si>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</si>
  <si>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</si>
  <si>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</si>
  <si>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</si>
  <si>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</si>
  <si>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</si>
  <si>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</si>
  <si>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</si>
  <si>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</si>
  <si>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</si>
  <si>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</si>
  <si>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</si>
  <si>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</si>
  <si>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</si>
  <si>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</si>
  <si>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</si>
  <si>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</si>
  <si>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</si>
  <si>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</si>
  <si>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</si>
  <si>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</si>
  <si>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</si>
  <si>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</si>
  <si>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</si>
  <si>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</si>
  <si>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</si>
  <si>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</si>
  <si>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</si>
  <si>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</si>
  <si>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</si>
  <si>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</si>
  <si>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</si>
  <si>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</si>
  <si>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</si>
  <si>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</si>
  <si>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</si>
  <si>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</si>
  <si>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</si>
  <si>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</si>
  <si>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</si>
  <si>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</si>
  <si>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</si>
  <si>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</si>
  <si>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</si>
  <si>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</si>
  <si>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</si>
  <si>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</si>
  <si>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</si>
  <si>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</si>
  <si>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</si>
  <si>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</si>
  <si>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</si>
  <si>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</si>
  <si>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</si>
  <si>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</si>
  <si>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</si>
  <si>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</si>
  <si>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</si>
  <si>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</si>
  <si>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</si>
  <si>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</si>
  <si>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</si>
  <si>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</si>
  <si>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</si>
  <si>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</si>
  <si>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</si>
  <si>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</si>
  <si>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</si>
  <si>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</si>
  <si>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</si>
  <si>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</si>
  <si>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</si>
  <si>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</si>
  <si>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</si>
  <si>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</si>
  <si>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</si>
  <si>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</si>
  <si>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</si>
  <si>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</si>
  <si>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</si>
  <si>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</si>
  <si>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</si>
  <si>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</si>
  <si>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</si>
  <si>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</si>
  <si>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</si>
  <si>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</si>
  <si>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</si>
  <si>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</si>
  <si>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</si>
  <si>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</si>
  <si>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</si>
  <si>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</si>
  <si>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</si>
  <si>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</si>
  <si>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</si>
  <si>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</si>
  <si>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</si>
  <si>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</si>
  <si>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</si>
  <si>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</si>
  <si>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</si>
  <si>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</si>
  <si>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</si>
  <si>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</si>
  <si>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</si>
  <si>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</si>
  <si>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</si>
  <si>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</si>
  <si>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</si>
  <si>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</si>
  <si>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</si>
  <si>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</si>
  <si>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</si>
  <si>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</si>
  <si>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</si>
  <si>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</si>
  <si>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</si>
  <si>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</si>
  <si>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</si>
  <si>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</si>
  <si>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</si>
  <si>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</si>
  <si>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</si>
  <si>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</si>
  <si>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</si>
  <si>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</si>
  <si>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</si>
  <si>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</si>
  <si>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</si>
  <si>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</si>
  <si>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</si>
  <si>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</si>
  <si>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</si>
  <si>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</si>
  <si>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</si>
  <si>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</si>
  <si>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</si>
  <si>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</si>
  <si>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</si>
  <si>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</si>
  <si>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</si>
  <si>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</si>
  <si>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</si>
  <si>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</si>
  <si>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</si>
  <si>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</si>
  <si>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</si>
  <si>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</si>
  <si>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</si>
  <si>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</si>
  <si>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</si>
  <si>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</si>
  <si>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</si>
  <si>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</si>
  <si>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</si>
  <si>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</si>
  <si>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</si>
  <si>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</si>
  <si>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</si>
  <si>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</si>
  <si>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</si>
  <si>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</si>
  <si>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</si>
  <si>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</si>
  <si>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</si>
  <si>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</si>
  <si>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</si>
  <si>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</si>
  <si>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</si>
  <si>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</si>
  <si>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</si>
  <si>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</si>
  <si>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</si>
  <si>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</si>
  <si>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</si>
  <si>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</si>
  <si>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</si>
  <si>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</si>
  <si>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</si>
  <si>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</si>
  <si>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</si>
  <si>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</si>
  <si>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</si>
  <si>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</si>
  <si>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</si>
  <si>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</si>
  <si>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</si>
  <si>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</si>
  <si>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</si>
  <si>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</si>
  <si>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</si>
  <si>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</si>
  <si>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</si>
  <si>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</si>
  <si>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</si>
  <si>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</si>
  <si>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</si>
  <si>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</si>
  <si>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</si>
  <si>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</si>
  <si>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</si>
  <si>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</si>
  <si>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</si>
  <si>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</si>
  <si>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</si>
  <si>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</si>
  <si>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</si>
  <si>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</si>
  <si>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</si>
  <si>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</si>
  <si>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</si>
  <si>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</si>
  <si>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</si>
  <si>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</si>
  <si>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</si>
  <si>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</si>
  <si>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</si>
  <si>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</si>
  <si>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</si>
  <si>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</si>
  <si>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</si>
  <si>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</si>
  <si>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</si>
  <si>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</si>
  <si>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</si>
  <si>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</si>
  <si>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</si>
  <si>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</si>
  <si>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</si>
  <si>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</si>
  <si>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</si>
  <si>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</si>
  <si>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</si>
  <si>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</si>
  <si>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</si>
  <si>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</si>
  <si>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</si>
  <si>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</si>
  <si>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</si>
  <si>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</si>
  <si>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</si>
  <si>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</si>
  <si>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</si>
  <si>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</si>
  <si>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</si>
  <si>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</si>
  <si>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</si>
  <si>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</si>
  <si>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</si>
  <si>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</si>
  <si>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</si>
  <si>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</si>
  <si>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</si>
  <si>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</si>
  <si>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</si>
  <si>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</si>
  <si>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</si>
  <si>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</si>
  <si>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</si>
  <si>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</si>
  <si>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</si>
  <si>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</si>
  <si>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</si>
  <si>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</si>
  <si>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</si>
  <si>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</si>
  <si>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</si>
  <si>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</si>
  <si>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</si>
  <si>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</si>
  <si>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</si>
  <si>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</si>
  <si>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</si>
  <si>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</si>
  <si>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</si>
  <si>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</si>
  <si>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</si>
  <si>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</si>
  <si>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</si>
  <si>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</si>
  <si>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</si>
  <si>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</si>
  <si>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</si>
  <si>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</si>
  <si>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</si>
  <si>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</si>
  <si>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</si>
  <si>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</si>
  <si>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</si>
  <si>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</si>
  <si>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</si>
  <si>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</si>
  <si>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</si>
  <si>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</si>
  <si>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</si>
  <si>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</si>
  <si>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</si>
  <si>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</si>
  <si>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</si>
  <si>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</si>
  <si>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</si>
  <si>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</si>
  <si>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</si>
  <si>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</si>
  <si>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</si>
  <si>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</si>
  <si>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</si>
  <si>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</si>
  <si>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</si>
  <si>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</si>
  <si>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</si>
  <si>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</si>
  <si>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</si>
  <si>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</si>
  <si>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</si>
  <si>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</si>
  <si>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</si>
  <si>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</si>
  <si>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</si>
  <si>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</si>
  <si>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</si>
  <si>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</si>
  <si>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</si>
  <si>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</si>
  <si>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</si>
  <si>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</si>
  <si>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</si>
  <si>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</si>
  <si>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</si>
  <si>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</si>
  <si>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</si>
  <si>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</si>
  <si>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</si>
  <si>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</si>
  <si>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</si>
  <si>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</si>
  <si>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</si>
  <si>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</si>
  <si>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</si>
  <si>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</si>
  <si>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</si>
  <si>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</si>
  <si>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</si>
  <si>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</si>
  <si>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</si>
  <si>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</si>
  <si>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</si>
  <si>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</si>
  <si>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</si>
  <si>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</si>
  <si>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</si>
  <si>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</si>
  <si>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</si>
  <si>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</si>
  <si>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</si>
  <si>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</si>
  <si>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</si>
  <si>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</si>
  <si>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</si>
  <si>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</si>
  <si>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</si>
  <si>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</si>
  <si>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</si>
  <si>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</si>
  <si>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</si>
  <si>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</si>
  <si>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</si>
  <si>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</si>
  <si>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</si>
  <si>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</si>
  <si>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</si>
  <si>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</si>
  <si>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</si>
  <si>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</si>
  <si>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</si>
  <si>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</si>
  <si>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</si>
  <si>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</si>
  <si>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</si>
  <si>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</si>
  <si>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</si>
  <si>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</si>
  <si>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</si>
  <si>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</si>
  <si>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</si>
  <si>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</si>
  <si>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</si>
  <si>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</si>
  <si>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</si>
  <si>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</si>
  <si>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</si>
  <si>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</si>
  <si>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</si>
  <si>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</si>
  <si>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</si>
  <si>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</si>
  <si>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</si>
  <si>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</si>
  <si>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</si>
  <si>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</si>
  <si>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</si>
  <si>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</si>
  <si>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</si>
  <si>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</si>
  <si>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</si>
  <si>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</si>
  <si>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</si>
  <si>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</si>
  <si>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</si>
  <si>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</si>
  <si>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</si>
  <si>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</si>
  <si>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</si>
  <si>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</si>
  <si>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</si>
  <si>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</si>
  <si>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</si>
  <si>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</si>
  <si>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</si>
  <si>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</si>
  <si>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</si>
  <si>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</si>
  <si>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</si>
  <si>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</si>
  <si>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</si>
  <si>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</si>
  <si>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</si>
  <si>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</si>
  <si>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</si>
  <si>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</si>
  <si>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</si>
  <si>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</si>
  <si>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</si>
  <si>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</si>
  <si>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</si>
  <si>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</si>
  <si>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</si>
  <si>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</si>
  <si>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</si>
  <si>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</si>
  <si>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</si>
  <si>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</si>
  <si>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</si>
  <si>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</si>
  <si>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</si>
  <si>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</si>
  <si>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</si>
  <si>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</si>
  <si>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</si>
  <si>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</si>
  <si>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</si>
  <si>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</si>
  <si>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</si>
  <si>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</si>
  <si>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</si>
  <si>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</si>
  <si>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</si>
  <si>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</si>
  <si>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</si>
  <si>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</si>
  <si>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</si>
  <si>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</si>
  <si>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</si>
  <si>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</si>
  <si>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</si>
  <si>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</si>
  <si>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</si>
  <si>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</si>
  <si>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</si>
  <si>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</si>
  <si>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</si>
  <si>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</si>
  <si>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</si>
  <si>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</si>
  <si>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</si>
  <si>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</si>
  <si>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</si>
  <si>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</si>
  <si>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</si>
  <si>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</si>
  <si>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</si>
  <si>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</si>
  <si>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</si>
  <si>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</si>
  <si>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</si>
  <si>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</si>
  <si>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</si>
  <si>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</si>
  <si>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</si>
  <si>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</si>
  <si>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</si>
  <si>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</si>
  <si>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</si>
  <si>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</si>
  <si>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</si>
  <si>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</si>
  <si>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</si>
  <si>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</si>
  <si>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</si>
  <si>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</si>
  <si>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</si>
  <si>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</si>
  <si>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</si>
  <si>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</si>
  <si>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</si>
  <si>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</si>
  <si>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</si>
  <si>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</si>
  <si>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</si>
  <si>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</si>
  <si>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</si>
  <si>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</si>
  <si>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</si>
  <si>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</si>
  <si>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</si>
  <si>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</si>
  <si>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</si>
  <si>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</si>
  <si>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</si>
  <si>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</si>
  <si>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</si>
  <si>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</si>
  <si>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</si>
  <si>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</si>
  <si>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</si>
  <si>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</si>
  <si>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</si>
  <si>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</si>
  <si>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</si>
  <si>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</si>
  <si>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</si>
  <si>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</si>
  <si>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</si>
  <si>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</si>
  <si>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</si>
  <si>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</si>
  <si>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</si>
  <si>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</si>
  <si>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</si>
  <si>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</si>
  <si>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</si>
  <si>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</si>
  <si>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</si>
  <si>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</si>
  <si>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</si>
  <si>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</si>
  <si>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</si>
  <si>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</si>
  <si>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</si>
  <si>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</si>
  <si>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</si>
  <si>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</si>
  <si>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</si>
  <si>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</si>
  <si>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</si>
  <si>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</si>
  <si>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</si>
  <si>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</si>
  <si>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</si>
  <si>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</si>
  <si>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</si>
  <si>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</si>
  <si>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</si>
  <si>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</si>
  <si>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</si>
  <si>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</si>
  <si>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</si>
  <si>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</si>
  <si>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</si>
  <si>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</si>
  <si>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</si>
  <si>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</si>
  <si>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</si>
  <si>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</si>
  <si>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</si>
  <si>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</si>
  <si>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</si>
  <si>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</si>
  <si>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</si>
  <si>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</si>
  <si>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</si>
  <si>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</si>
  <si>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</si>
  <si>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</si>
  <si>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</si>
  <si>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</si>
  <si>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</si>
  <si>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</si>
  <si>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</si>
  <si>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</si>
  <si>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</si>
  <si>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</si>
  <si>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</si>
  <si>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</si>
  <si>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</si>
  <si>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</si>
  <si>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</si>
  <si>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</si>
  <si>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</si>
  <si>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</si>
  <si>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</si>
  <si>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</si>
  <si>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</si>
  <si>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</si>
  <si>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</si>
  <si>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</si>
  <si>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</si>
  <si>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</si>
  <si>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</si>
  <si>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</si>
  <si>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</si>
  <si>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</si>
  <si>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</si>
  <si>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</si>
  <si>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</si>
  <si>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</si>
  <si>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</si>
  <si>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</si>
  <si>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</si>
  <si>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</si>
  <si>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</si>
  <si>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</si>
  <si>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</si>
  <si>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</si>
  <si>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</si>
  <si>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</si>
  <si>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</si>
  <si>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</si>
  <si>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</si>
  <si>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</si>
  <si>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</si>
  <si>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</si>
  <si>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</si>
  <si>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</si>
  <si>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</si>
  <si>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</si>
  <si>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</si>
  <si>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</si>
  <si>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</si>
  <si>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</si>
  <si>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</si>
  <si>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</si>
  <si>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</si>
  <si>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</si>
  <si>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</si>
  <si>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</si>
  <si>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</si>
  <si>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</si>
  <si>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</si>
  <si>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</si>
  <si>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</si>
  <si>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</si>
  <si>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</si>
  <si>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</si>
  <si>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</si>
  <si>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</si>
  <si>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</si>
  <si>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</si>
  <si>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</si>
  <si>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</si>
  <si>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</si>
  <si>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</si>
  <si>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</si>
  <si>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</si>
  <si>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</si>
  <si>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</si>
  <si>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</si>
  <si>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</si>
  <si>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</si>
  <si>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</si>
  <si>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</si>
  <si>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</si>
  <si>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</si>
  <si>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</si>
  <si>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</si>
  <si>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</si>
  <si>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</si>
  <si>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</si>
  <si>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</si>
  <si>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</si>
  <si>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</si>
  <si>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</si>
  <si>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</si>
  <si>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</si>
  <si>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</si>
  <si>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</si>
  <si>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</si>
  <si>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</si>
  <si>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</si>
  <si>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</si>
  <si>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</si>
  <si>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</si>
  <si>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</si>
  <si>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</si>
  <si>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</si>
  <si>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</si>
  <si>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</si>
  <si>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</si>
  <si>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</si>
  <si>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</si>
  <si>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</si>
  <si>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</si>
  <si>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</si>
  <si>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</si>
  <si>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</si>
  <si>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</si>
  <si>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</si>
  <si>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</si>
  <si>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</si>
  <si>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</si>
  <si>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</si>
  <si>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</si>
  <si>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</si>
  <si>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</si>
  <si>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</si>
  <si>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</si>
  <si>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</si>
  <si>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</si>
  <si>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</si>
  <si>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</si>
  <si>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</si>
  <si>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</si>
  <si>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</si>
  <si>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</si>
  <si>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</si>
  <si>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</si>
  <si>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</si>
  <si>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</si>
  <si>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</si>
  <si>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</si>
  <si>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</si>
  <si>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</si>
  <si>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</si>
  <si>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</si>
  <si>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</si>
  <si>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</si>
  <si>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</si>
  <si>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</si>
  <si>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</si>
  <si>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</si>
  <si>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</si>
  <si>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</si>
  <si>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</si>
  <si>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</si>
  <si>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</si>
  <si>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</si>
  <si>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</si>
  <si>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</si>
  <si>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</si>
  <si>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</si>
  <si>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</si>
  <si>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</si>
  <si>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</si>
  <si>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</si>
  <si>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</si>
  <si>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</si>
  <si>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</si>
  <si>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</si>
  <si>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</si>
  <si>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</si>
  <si>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</si>
  <si>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</si>
  <si>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</si>
  <si>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</si>
  <si>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</si>
  <si>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</si>
  <si>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</si>
  <si>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</si>
  <si>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</si>
  <si>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</si>
  <si>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</si>
  <si>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</si>
  <si>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</si>
  <si>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</si>
  <si>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</si>
  <si>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</si>
  <si>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</si>
  <si>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</si>
  <si>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</si>
  <si>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</si>
  <si>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</si>
  <si>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</si>
  <si>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</si>
  <si>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</si>
  <si>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</si>
  <si>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</si>
  <si>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</si>
  <si>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</si>
  <si>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</si>
  <si>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</si>
  <si>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</si>
  <si>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</si>
  <si>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</si>
  <si>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</si>
  <si>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</si>
  <si>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</si>
  <si>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</si>
  <si>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</si>
  <si>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</si>
  <si>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</si>
  <si>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</si>
  <si>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</si>
  <si>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</si>
  <si>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</si>
  <si>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</si>
  <si>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</si>
  <si>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</si>
  <si>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</si>
  <si>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</si>
  <si>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</si>
  <si>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</si>
  <si>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</si>
  <si>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</si>
  <si>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</si>
  <si>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</si>
  <si>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</si>
  <si>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</si>
  <si>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</si>
  <si>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</si>
  <si>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</si>
  <si>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</si>
  <si>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</si>
  <si>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</si>
  <si>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</si>
  <si>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</si>
  <si>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</si>
  <si>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</si>
  <si>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</si>
  <si>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</si>
  <si>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</si>
  <si>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</si>
  <si>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</si>
  <si>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</si>
  <si>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</si>
  <si>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</si>
  <si>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</si>
  <si>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</si>
  <si>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</si>
  <si>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</si>
  <si>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</si>
  <si>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</si>
  <si>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</si>
  <si>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</si>
  <si>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</si>
  <si>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</si>
  <si>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</si>
  <si>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</si>
  <si>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</si>
  <si>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</si>
  <si>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</si>
  <si>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</si>
  <si>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</si>
  <si>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</si>
  <si>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</si>
  <si>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</si>
  <si>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</si>
  <si>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</si>
  <si>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</si>
  <si>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</si>
  <si>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</si>
  <si>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</si>
  <si>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</si>
  <si>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</si>
  <si>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</si>
  <si>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</si>
  <si>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</si>
  <si>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</si>
  <si>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</si>
  <si>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</si>
  <si>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</si>
  <si>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</si>
  <si>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</si>
  <si>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</si>
  <si>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</si>
  <si>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</si>
  <si>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</si>
  <si>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</si>
  <si>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</si>
  <si>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</si>
  <si>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</si>
  <si>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</si>
  <si>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</si>
  <si>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</si>
  <si>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</si>
  <si>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</si>
  <si>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</si>
  <si>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</si>
  <si>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</si>
  <si>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</si>
  <si>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</si>
  <si>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</si>
  <si>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</si>
  <si>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</si>
  <si>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</si>
  <si>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</si>
  <si>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</si>
  <si>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</si>
  <si>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</si>
  <si>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</si>
  <si>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</si>
  <si>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</si>
  <si>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</si>
  <si>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</si>
  <si>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</si>
  <si>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</si>
  <si>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</si>
  <si>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</si>
  <si>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</si>
  <si>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</si>
  <si>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</si>
  <si>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</si>
  <si>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</si>
  <si>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</si>
  <si>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</si>
  <si>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</si>
  <si>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</si>
  <si>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</si>
  <si>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</si>
  <si>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</si>
  <si>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</si>
  <si>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</si>
  <si>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</si>
  <si>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</si>
  <si>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</si>
  <si>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</si>
  <si>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</si>
  <si>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</si>
  <si>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</si>
  <si>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</si>
  <si>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</si>
  <si>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</si>
  <si>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</si>
  <si>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</si>
  <si>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</si>
  <si>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</si>
  <si>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</si>
  <si>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</si>
  <si>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</si>
  <si>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</si>
  <si>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</si>
  <si>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</si>
  <si>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</si>
  <si>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</si>
  <si>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</si>
  <si>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</si>
  <si>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</si>
  <si>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</si>
  <si>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</si>
  <si>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</si>
  <si>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</si>
  <si>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</si>
  <si>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</si>
  <si>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</si>
  <si>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</si>
  <si>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</si>
  <si>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</si>
  <si>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</si>
  <si>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</si>
  <si>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</si>
  <si>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</si>
  <si>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</si>
  <si>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</si>
  <si>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</si>
  <si>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</si>
  <si>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</si>
  <si>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</si>
  <si>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</si>
  <si>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</si>
  <si>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</si>
  <si>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</si>
  <si>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</si>
  <si>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</si>
  <si>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</si>
  <si>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</si>
  <si>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</si>
  <si>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</si>
  <si>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</si>
  <si>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</si>
  <si>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</si>
  <si>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</si>
  <si>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</si>
  <si>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</si>
  <si>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</si>
  <si>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</si>
  <si>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</si>
  <si>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</si>
  <si>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</si>
  <si>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</si>
  <si>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</si>
  <si>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</si>
  <si>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</si>
  <si>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</si>
  <si>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</si>
  <si>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</si>
  <si>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</si>
  <si>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</si>
  <si>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</si>
  <si>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</si>
  <si>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</si>
  <si>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</si>
  <si>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</si>
  <si>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</si>
  <si>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</si>
  <si>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</si>
  <si>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</si>
  <si>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</si>
  <si>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</si>
  <si>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</si>
  <si>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</si>
  <si>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</si>
  <si>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</si>
  <si>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</si>
  <si>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</si>
  <si>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</si>
  <si>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</si>
  <si>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</si>
  <si>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</si>
  <si>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</si>
  <si>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</si>
  <si>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</si>
  <si>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</si>
  <si>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</si>
  <si>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</si>
  <si>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</si>
  <si>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</si>
  <si>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</si>
  <si>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</si>
  <si>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</si>
  <si>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</si>
  <si>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</si>
  <si>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</si>
  <si>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</si>
  <si>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</si>
  <si>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</si>
  <si>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</si>
  <si>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</si>
  <si>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</si>
  <si>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</si>
  <si>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</si>
  <si>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</si>
  <si>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</si>
  <si>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</si>
  <si>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</si>
  <si>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</si>
  <si>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</si>
  <si>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</si>
  <si>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</si>
  <si>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</si>
  <si>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</si>
  <si>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</si>
  <si>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</si>
  <si>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</si>
  <si>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</si>
  <si>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</si>
  <si>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</si>
  <si>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</si>
  <si>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</si>
  <si>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</si>
  <si>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</si>
  <si>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</si>
  <si>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</si>
  <si>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</si>
  <si>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</si>
  <si>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</si>
  <si>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</si>
  <si>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</si>
  <si>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</si>
  <si>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</si>
  <si>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</si>
  <si>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</si>
  <si>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</si>
  <si>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</si>
  <si>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</si>
  <si>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</si>
  <si>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</si>
  <si>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</si>
  <si>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</si>
  <si>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</si>
  <si>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</si>
  <si>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</si>
  <si>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</si>
  <si>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</si>
  <si>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</si>
  <si>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</si>
  <si>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</si>
  <si>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</si>
  <si>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</si>
  <si>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</si>
  <si>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</si>
  <si>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</si>
  <si>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</si>
  <si>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</si>
  <si>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</si>
  <si>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</si>
  <si>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</si>
  <si>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</si>
  <si>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</si>
  <si>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</si>
  <si>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</si>
  <si>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</si>
  <si>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</si>
  <si>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</si>
  <si>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</si>
  <si>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</si>
  <si>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</si>
  <si>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</si>
  <si>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</si>
  <si>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</si>
  <si>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</si>
  <si>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</si>
  <si>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</si>
  <si>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</si>
  <si>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</si>
  <si>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</si>
  <si>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</si>
  <si>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</si>
  <si>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</si>
  <si>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</si>
  <si>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</si>
  <si>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</si>
  <si>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</si>
  <si>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</si>
  <si>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</si>
  <si>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</si>
  <si>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</si>
  <si>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</si>
  <si>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</si>
  <si>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</si>
  <si>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</si>
  <si>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</si>
  <si>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</si>
  <si>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</si>
  <si>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</si>
  <si>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</si>
  <si>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</si>
  <si>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</si>
  <si>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</si>
  <si>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</si>
  <si>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</si>
  <si>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</si>
  <si>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</si>
  <si>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</si>
  <si>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</si>
  <si>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</si>
  <si>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</si>
  <si>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</si>
  <si>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</si>
  <si>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</si>
  <si>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</si>
  <si>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</si>
  <si>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</si>
  <si>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</si>
  <si>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</si>
  <si>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</si>
  <si>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</si>
  <si>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</si>
  <si>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</si>
  <si>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</si>
  <si>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</si>
  <si>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</si>
  <si>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</si>
  <si>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</si>
  <si>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</si>
  <si>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</si>
  <si>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</si>
  <si>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</si>
  <si>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</si>
  <si>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</si>
  <si>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</si>
  <si>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</si>
  <si>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</si>
  <si>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</si>
  <si>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</si>
  <si>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</si>
  <si>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</si>
  <si>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</si>
  <si>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</si>
  <si>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</si>
  <si>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</si>
  <si>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</si>
  <si>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</si>
  <si>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</si>
  <si>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</si>
  <si>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</si>
  <si>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</si>
  <si>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</si>
  <si>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</si>
  <si>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</si>
  <si>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</si>
  <si>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</si>
  <si>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</si>
  <si>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</si>
  <si>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</si>
  <si>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</si>
  <si>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</si>
  <si>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</si>
  <si>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</si>
  <si>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</si>
  <si>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</si>
  <si>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</si>
  <si>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</si>
  <si>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</si>
  <si>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</si>
  <si>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</si>
  <si>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</si>
  <si>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</si>
  <si>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</si>
  <si>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</si>
  <si>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</si>
  <si>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</si>
  <si>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</si>
  <si>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</si>
  <si>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</si>
  <si>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</si>
  <si>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</si>
  <si>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</si>
  <si>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</si>
  <si>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</si>
  <si>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</si>
  <si>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</si>
  <si>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</si>
  <si>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</si>
  <si>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</si>
  <si>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</si>
  <si>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</si>
  <si>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</si>
  <si>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</si>
  <si>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</si>
  <si>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</si>
  <si>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</si>
  <si>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</si>
  <si>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</si>
  <si>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</si>
  <si>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</si>
  <si>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</si>
  <si>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</si>
  <si>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</si>
  <si>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</si>
  <si>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</si>
  <si>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</si>
  <si>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</si>
  <si>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</si>
  <si>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</si>
  <si>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</si>
  <si>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</si>
  <si>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</si>
  <si>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</si>
  <si>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</si>
  <si>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</si>
  <si>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</si>
  <si>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</si>
  <si>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</si>
  <si>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</si>
  <si>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</si>
  <si>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</si>
  <si>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</si>
  <si>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</si>
  <si>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</si>
  <si>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</si>
  <si>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</si>
  <si>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</si>
  <si>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</si>
  <si>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</si>
  <si>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</si>
  <si>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</si>
  <si>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</si>
  <si>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</si>
  <si>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</si>
  <si>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</si>
  <si>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</si>
  <si>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</si>
  <si>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</si>
  <si>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</si>
  <si>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</si>
  <si>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</si>
  <si>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</si>
  <si>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</si>
  <si>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</si>
  <si>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</si>
  <si>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</si>
  <si>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</si>
  <si>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</si>
  <si>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</si>
  <si>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</si>
  <si>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</si>
  <si>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</si>
  <si>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</si>
  <si>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</si>
  <si>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</si>
  <si>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</si>
  <si>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</si>
  <si>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</si>
  <si>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</si>
  <si>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</si>
  <si>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</si>
  <si>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</si>
  <si>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</si>
  <si>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</si>
  <si>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</si>
  <si>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</si>
  <si>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</si>
  <si>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</si>
  <si>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</si>
  <si>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</si>
  <si>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</si>
  <si>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</si>
  <si>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</si>
  <si>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</si>
  <si>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</si>
  <si>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</si>
  <si>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</si>
  <si>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</si>
  <si>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</si>
  <si>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</si>
  <si>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</si>
  <si>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</si>
  <si>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</si>
  <si>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</si>
  <si>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</si>
  <si>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</si>
  <si>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</si>
  <si>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</si>
  <si>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</si>
  <si>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</si>
  <si>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</si>
  <si>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</si>
  <si>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</si>
  <si>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</si>
  <si>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</si>
  <si>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</si>
  <si>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</si>
  <si>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</si>
  <si>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</si>
  <si>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</si>
  <si>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</si>
  <si>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</si>
  <si>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</si>
  <si>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</si>
  <si>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</si>
  <si>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</si>
  <si>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</si>
  <si>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</si>
  <si>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</si>
  <si>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</si>
  <si>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</si>
  <si>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</si>
  <si>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</si>
  <si>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</si>
  <si>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</si>
  <si>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</si>
  <si>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</si>
  <si>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</si>
  <si>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</si>
  <si>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</si>
  <si>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</si>
  <si>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</si>
  <si>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</si>
  <si>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</si>
  <si>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</si>
  <si>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</si>
  <si>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</si>
  <si>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</si>
  <si>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</si>
  <si>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</si>
  <si>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</si>
  <si>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</si>
  <si>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</si>
  <si>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</si>
  <si>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</si>
  <si>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</si>
  <si>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</si>
  <si>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</si>
  <si>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</si>
  <si>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</si>
  <si>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</si>
  <si>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</si>
  <si>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</si>
  <si>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</si>
  <si>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</si>
  <si>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</si>
  <si>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</si>
  <si>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</si>
  <si>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</si>
  <si>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</si>
  <si>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</si>
  <si>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</si>
  <si>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</si>
  <si>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</si>
  <si>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</si>
  <si>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</si>
  <si>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</si>
  <si>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</si>
  <si>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</si>
  <si>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</si>
  <si>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</si>
  <si>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</si>
  <si>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</si>
  <si>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</si>
  <si>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</si>
  <si>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</si>
  <si>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</si>
  <si>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</si>
  <si>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</si>
  <si>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</si>
  <si>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</si>
  <si>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</si>
  <si>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</si>
  <si>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</si>
  <si>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</si>
  <si>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</si>
  <si>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</si>
  <si>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</si>
  <si>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</si>
  <si>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</si>
  <si>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</si>
  <si>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</si>
  <si>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</si>
  <si>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</si>
  <si>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</si>
  <si>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</si>
  <si>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</si>
  <si>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</si>
  <si>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</si>
  <si>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</si>
  <si>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</si>
  <si>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</si>
  <si>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</si>
  <si>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</si>
  <si>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</si>
  <si>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</si>
  <si>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</si>
  <si>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</si>
  <si>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</si>
  <si>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</si>
  <si>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</si>
  <si>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</si>
  <si>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</si>
  <si>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</si>
  <si>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</si>
  <si>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</si>
  <si>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</si>
  <si>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</si>
  <si>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</si>
  <si>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</si>
  <si>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</si>
  <si>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</si>
  <si>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</si>
  <si>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</si>
  <si>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</si>
  <si>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</si>
  <si>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</si>
  <si>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</si>
  <si>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</si>
  <si>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</si>
  <si>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</si>
  <si>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</si>
  <si>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</si>
  <si>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</si>
  <si>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</si>
  <si>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</si>
  <si>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</si>
  <si>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</si>
  <si>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</si>
  <si>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</si>
  <si>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</si>
  <si>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</si>
  <si>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</si>
  <si>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</si>
  <si>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</si>
  <si>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</si>
  <si>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</si>
  <si>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</si>
  <si>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</si>
  <si>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</si>
  <si>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</si>
  <si>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</si>
  <si>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</si>
  <si>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</si>
  <si>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</si>
  <si>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</si>
  <si>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</si>
  <si>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</si>
  <si>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</si>
  <si>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</si>
  <si>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</si>
  <si>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</si>
  <si>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</si>
  <si>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</si>
  <si>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</si>
  <si>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</si>
  <si>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</si>
  <si>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</si>
  <si>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</si>
  <si>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</si>
  <si>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</si>
  <si>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</si>
  <si>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</si>
  <si>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</si>
  <si>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</si>
  <si>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</si>
  <si>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</si>
  <si>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</si>
  <si>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</si>
  <si>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</si>
  <si>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</si>
  <si>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</si>
  <si>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</si>
  <si>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</si>
  <si>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</si>
  <si>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</si>
  <si>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</si>
  <si>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</si>
  <si>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</si>
  <si>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</si>
  <si>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</si>
  <si>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</si>
  <si>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</si>
  <si>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</si>
  <si>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</si>
  <si>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</si>
  <si>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</si>
  <si>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</si>
  <si>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</si>
  <si>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</si>
  <si>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</si>
  <si>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</si>
  <si>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</si>
  <si>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</si>
  <si>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</si>
  <si>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</si>
  <si>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</si>
  <si>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</si>
  <si>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</si>
  <si>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</si>
  <si>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</si>
  <si>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</si>
  <si>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</si>
  <si>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</si>
  <si>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</si>
  <si>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</si>
  <si>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</si>
  <si>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</si>
  <si>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</si>
  <si>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</si>
  <si>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</si>
  <si>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</si>
  <si>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</si>
  <si>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</si>
  <si>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</si>
  <si>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</si>
  <si>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</si>
  <si>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</si>
  <si>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</si>
  <si>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</si>
  <si>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</si>
  <si>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</si>
  <si>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</si>
  <si>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</si>
  <si>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</si>
  <si>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</si>
  <si>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</si>
  <si>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</si>
  <si>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</si>
  <si>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</si>
  <si>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</si>
  <si>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</si>
  <si>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</si>
  <si>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</si>
  <si>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</si>
  <si>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</si>
  <si>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</si>
  <si>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</si>
  <si>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</si>
  <si>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</si>
  <si>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</si>
  <si>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</si>
  <si>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</si>
  <si>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</si>
  <si>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</si>
  <si>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</si>
  <si>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</si>
  <si>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</si>
  <si>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</si>
  <si>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</si>
  <si>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</si>
  <si>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</si>
  <si>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</si>
  <si>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</si>
  <si>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</si>
  <si>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</si>
  <si>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</si>
  <si>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</si>
  <si>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</si>
  <si>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</si>
  <si>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</si>
  <si>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</si>
  <si>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</si>
  <si>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</si>
  <si>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</si>
  <si>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</si>
  <si>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</si>
  <si>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</si>
  <si>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</si>
  <si>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</si>
  <si>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</si>
  <si>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</si>
  <si>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</si>
  <si>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</si>
  <si>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</si>
  <si>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</si>
  <si>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</si>
  <si>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</si>
  <si>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</si>
  <si>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</si>
  <si>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</si>
  <si>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</si>
  <si>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</si>
  <si>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</si>
  <si>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</si>
  <si>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</si>
  <si>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</si>
  <si>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</si>
  <si>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</si>
  <si>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</si>
  <si>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</si>
  <si>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</si>
  <si>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</si>
  <si>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</si>
  <si>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</si>
  <si>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</si>
  <si>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</si>
  <si>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</si>
  <si>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</si>
  <si>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</si>
  <si>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</si>
  <si>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</si>
  <si>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</si>
  <si>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</si>
  <si>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</si>
  <si>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</si>
  <si>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</si>
  <si>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</si>
  <si>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</si>
  <si>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</si>
  <si>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</si>
  <si>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</si>
  <si>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</si>
  <si>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</si>
  <si>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</si>
  <si>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</si>
  <si>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</si>
  <si>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</si>
  <si>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</si>
  <si>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</si>
  <si>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</si>
  <si>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</si>
  <si>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</si>
  <si>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</si>
  <si>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</si>
  <si>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</si>
  <si>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</si>
  <si>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</si>
  <si>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</si>
  <si>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</si>
  <si>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</si>
  <si>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</si>
  <si>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</si>
  <si>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</si>
  <si>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</si>
  <si>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</si>
  <si>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</si>
  <si>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</si>
  <si>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</si>
  <si>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</si>
  <si>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</si>
  <si>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</si>
  <si>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</si>
  <si>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</si>
  <si>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</si>
  <si>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</si>
  <si>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</si>
  <si>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</si>
  <si>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</si>
  <si>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</si>
  <si>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</si>
  <si>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</si>
  <si>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</si>
  <si>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</si>
  <si>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</si>
  <si>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</si>
  <si>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</si>
  <si>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</si>
  <si>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</si>
  <si>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</si>
  <si>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</si>
  <si>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</si>
  <si>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</si>
  <si>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</si>
  <si>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</si>
  <si>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</si>
  <si>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</si>
  <si>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</si>
  <si>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</si>
  <si>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</si>
  <si>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</si>
  <si>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</si>
  <si>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</si>
  <si>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</si>
  <si>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</si>
  <si>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</si>
  <si>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</si>
  <si>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</si>
  <si>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</si>
  <si>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</si>
  <si>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</si>
  <si>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</si>
  <si>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</si>
  <si>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</si>
  <si>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</si>
  <si>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</si>
  <si>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</si>
  <si>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</si>
  <si>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</si>
  <si>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</si>
  <si>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</si>
  <si>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</si>
  <si>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</si>
  <si>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</si>
  <si>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</si>
  <si>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</si>
  <si>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</si>
  <si>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</si>
  <si>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</si>
  <si>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</si>
  <si>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</si>
  <si>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</si>
  <si>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</si>
  <si>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</si>
  <si>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</si>
  <si>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</si>
  <si>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</si>
  <si>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</si>
  <si>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</si>
  <si>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</si>
  <si>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</si>
  <si>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</si>
  <si>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</si>
  <si>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</si>
  <si>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</si>
  <si>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</si>
  <si>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</si>
  <si>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</si>
  <si>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</si>
  <si>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</si>
  <si>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</si>
  <si>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</si>
  <si>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</si>
  <si>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</si>
  <si>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</si>
  <si>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</si>
  <si>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</si>
  <si>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</si>
  <si>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</si>
  <si>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</si>
  <si>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</si>
  <si>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</si>
  <si>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</si>
  <si>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</si>
  <si>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</si>
  <si>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</si>
  <si>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</si>
  <si>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</si>
  <si>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</si>
  <si>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</si>
  <si>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</si>
  <si>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</si>
  <si>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</si>
  <si>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</si>
  <si>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</si>
  <si>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</si>
  <si>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</si>
  <si>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</si>
  <si>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</si>
  <si>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</si>
  <si>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</si>
  <si>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</si>
  <si>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</si>
  <si>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</si>
  <si>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</si>
  <si>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</si>
  <si>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</si>
  <si>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</si>
  <si>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</si>
  <si>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</si>
  <si>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</si>
  <si>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</si>
  <si>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</si>
  <si>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</si>
  <si>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</si>
  <si>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</si>
  <si>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</si>
  <si>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</si>
  <si>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</si>
  <si>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</si>
  <si>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</si>
  <si>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</si>
  <si>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</si>
  <si>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</si>
  <si>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</si>
  <si>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</si>
  <si>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</si>
  <si>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</si>
  <si>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</si>
  <si>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</si>
  <si>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</si>
  <si>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</si>
  <si>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</si>
  <si>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</si>
  <si>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</si>
  <si>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</si>
  <si>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</si>
  <si>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</si>
  <si>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</si>
  <si>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</si>
  <si>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</si>
  <si>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</si>
  <si>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</si>
  <si>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</si>
  <si>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</si>
  <si>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</si>
  <si>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</si>
  <si>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</si>
  <si>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</si>
  <si>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</si>
  <si>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</si>
  <si>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</si>
  <si>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</si>
  <si>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</si>
  <si>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</si>
  <si>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</si>
  <si>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</si>
  <si>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</si>
  <si>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</si>
  <si>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</si>
  <si>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</si>
  <si>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</si>
  <si>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</si>
  <si>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</si>
  <si>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</si>
  <si>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</si>
  <si>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</si>
  <si>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</si>
  <si>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</si>
  <si>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</si>
  <si>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</si>
  <si>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</si>
  <si>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</si>
  <si>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</si>
  <si>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</si>
  <si>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</si>
  <si>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</si>
  <si>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</si>
  <si>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</si>
  <si>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</si>
  <si>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</si>
  <si>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</si>
  <si>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</si>
  <si>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</si>
  <si>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</si>
  <si>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</si>
  <si>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</si>
  <si>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</si>
  <si>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</si>
  <si>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</si>
  <si>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</si>
  <si>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</si>
  <si>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</si>
  <si>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</si>
  <si>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</si>
  <si>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</si>
  <si>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</si>
  <si>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</si>
  <si>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</si>
  <si>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</si>
  <si>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</si>
  <si>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</si>
  <si>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</si>
  <si>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</si>
  <si>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</si>
  <si>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</si>
  <si>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</si>
  <si>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</si>
  <si>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</si>
  <si>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</si>
  <si>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</si>
  <si>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</si>
  <si>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</si>
  <si>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</si>
  <si>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</si>
  <si>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</si>
  <si>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</si>
  <si>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</si>
  <si>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</si>
  <si>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</si>
  <si>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</si>
  <si>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</si>
  <si>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</si>
  <si>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</si>
  <si>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</si>
  <si>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</si>
  <si>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</si>
  <si>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</si>
  <si>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</si>
  <si>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</si>
  <si>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</si>
  <si>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</si>
  <si>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</si>
  <si>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</si>
  <si>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</si>
  <si>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</si>
  <si>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</si>
  <si>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</si>
  <si>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</si>
  <si>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</si>
  <si>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</si>
  <si>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</si>
  <si>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</si>
  <si>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</si>
  <si>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</si>
  <si>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</si>
  <si>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</si>
  <si>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</si>
  <si>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</si>
  <si>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</si>
  <si>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</si>
  <si>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</si>
  <si>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</si>
  <si>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</si>
  <si>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</si>
  <si>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</si>
  <si>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</si>
  <si>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</si>
  <si>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</si>
  <si>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</si>
  <si>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</si>
  <si>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</si>
  <si>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</si>
  <si>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</si>
  <si>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</si>
  <si>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</si>
  <si>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</si>
  <si>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</si>
  <si>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</si>
  <si>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</si>
  <si>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</si>
  <si>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</si>
  <si>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</si>
  <si>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</si>
  <si>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</si>
  <si>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</si>
  <si>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</si>
  <si>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</si>
  <si>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</si>
  <si>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</si>
  <si>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</si>
  <si>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</si>
  <si>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</si>
  <si>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</si>
  <si>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</si>
  <si>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</si>
  <si>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</si>
  <si>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</si>
  <si>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</si>
  <si>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</si>
  <si>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</si>
  <si>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</si>
  <si>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</si>
  <si>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</si>
  <si>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</si>
  <si>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</si>
  <si>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</si>
  <si>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</si>
  <si>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</si>
  <si>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</si>
  <si>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</si>
  <si>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</si>
  <si>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</si>
  <si>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</si>
  <si>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</si>
  <si>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</si>
  <si>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</si>
  <si>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</si>
  <si>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</si>
  <si>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</si>
  <si>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</si>
  <si>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</si>
  <si>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</si>
  <si>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</si>
  <si>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</si>
  <si>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</si>
  <si>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</si>
  <si>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</si>
  <si>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</si>
  <si>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</si>
  <si>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</si>
  <si>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</si>
  <si>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</si>
  <si>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</si>
  <si>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</si>
  <si>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</si>
  <si>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</si>
  <si>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</si>
  <si>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</si>
  <si>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</si>
  <si>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</si>
  <si>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</si>
  <si>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</si>
  <si>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</si>
  <si>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</si>
  <si>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</si>
  <si>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</si>
  <si>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</si>
  <si>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</si>
  <si>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</si>
  <si>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</si>
  <si>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</si>
  <si>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</si>
  <si>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</si>
  <si>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</si>
  <si>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</si>
  <si>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</si>
  <si>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</si>
  <si>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</si>
  <si>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</si>
  <si>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</si>
  <si>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</si>
  <si>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</si>
  <si>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</si>
  <si>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</si>
  <si>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</si>
  <si>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</si>
  <si>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</si>
  <si>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</si>
  <si>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</si>
  <si>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</si>
  <si>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</si>
  <si>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</si>
  <si>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</si>
  <si>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</si>
  <si>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</si>
  <si>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</si>
  <si>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</si>
  <si>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</si>
  <si>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</si>
  <si>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</si>
  <si>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</si>
  <si>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</si>
  <si>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</si>
  <si>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</si>
  <si>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</si>
  <si>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</si>
  <si>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</si>
  <si>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</si>
  <si>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</si>
  <si>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</si>
  <si>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</si>
  <si>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</si>
  <si>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</si>
  <si>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</si>
  <si>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</si>
  <si>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</si>
  <si>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</si>
  <si>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</si>
  <si>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</si>
  <si>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</si>
  <si>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</si>
  <si>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</si>
  <si>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</si>
  <si>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</si>
  <si>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</si>
  <si>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</si>
  <si>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</si>
  <si>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</si>
  <si>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</si>
  <si>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</si>
  <si>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</si>
  <si>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</si>
  <si>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</si>
  <si>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</si>
  <si>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</si>
  <si>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</si>
  <si>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</si>
  <si>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</si>
  <si>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</si>
  <si>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</si>
  <si>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</si>
  <si>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</si>
  <si>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</si>
  <si>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</si>
  <si>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</si>
  <si>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</si>
  <si>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</si>
  <si>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</si>
  <si>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</si>
  <si>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</si>
  <si>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</si>
  <si>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</si>
  <si>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</si>
  <si>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</si>
  <si>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</si>
  <si>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</si>
  <si>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</si>
  <si>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</si>
  <si>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</si>
  <si>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</si>
  <si>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</si>
  <si>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</si>
  <si>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</si>
  <si>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</si>
  <si>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</si>
  <si>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</si>
  <si>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</si>
  <si>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</si>
  <si>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</si>
  <si>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</si>
  <si>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</si>
  <si>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</si>
  <si>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</si>
  <si>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</si>
  <si>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</si>
  <si>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</si>
  <si>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</si>
  <si>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</si>
  <si>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</si>
  <si>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</si>
  <si>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</si>
  <si>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</si>
  <si>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</si>
  <si>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</si>
  <si>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</si>
  <si>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</si>
  <si>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</si>
  <si>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</si>
  <si>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</si>
  <si>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</si>
  <si>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</si>
  <si>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</si>
  <si>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</si>
  <si>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</si>
  <si>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</si>
  <si>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</si>
  <si>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</si>
  <si>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</si>
  <si>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</si>
  <si>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</si>
  <si>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</si>
  <si>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</si>
  <si>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</si>
  <si>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</si>
  <si>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</si>
  <si>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</si>
  <si>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</si>
  <si>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</si>
  <si>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</si>
  <si>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</si>
  <si>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</si>
  <si>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</si>
  <si>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</si>
  <si>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</si>
  <si>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</si>
  <si>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</si>
  <si>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</si>
  <si>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</si>
  <si>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</si>
  <si>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</si>
  <si>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</si>
  <si>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</si>
  <si>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</si>
  <si>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</si>
  <si>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</si>
  <si>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</si>
  <si>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</si>
  <si>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</si>
  <si>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</si>
  <si>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</si>
  <si>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</si>
  <si>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</si>
  <si>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</si>
  <si>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</si>
  <si>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</si>
  <si>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</si>
  <si>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</si>
  <si>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</si>
  <si>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</si>
  <si>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</si>
  <si>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</si>
  <si>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</si>
  <si>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</si>
  <si>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</si>
  <si>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</si>
  <si>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</si>
  <si>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</si>
  <si>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</si>
  <si>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</si>
  <si>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</si>
  <si>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</si>
  <si>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</si>
  <si>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</si>
  <si>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</si>
  <si>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</si>
  <si>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</si>
  <si>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</si>
  <si>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</si>
  <si>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</si>
  <si>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</si>
  <si>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</si>
  <si>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</si>
  <si>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</si>
  <si>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</si>
  <si>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</si>
  <si>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</si>
  <si>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</si>
  <si>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</si>
  <si>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</si>
  <si>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</si>
  <si>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</si>
  <si>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</si>
  <si>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</si>
  <si>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</si>
  <si>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</si>
  <si>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</si>
  <si>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</si>
  <si>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</si>
  <si>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</si>
  <si>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</si>
  <si>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</si>
  <si>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</si>
  <si>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</si>
  <si>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</si>
  <si>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</si>
  <si>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</si>
  <si>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</si>
  <si>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</si>
  <si>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</si>
  <si>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</si>
  <si>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</si>
  <si>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</si>
  <si>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</si>
  <si>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</si>
  <si>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</si>
  <si>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</si>
  <si>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</si>
  <si>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</si>
  <si>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</si>
  <si>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</si>
  <si>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</si>
  <si>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</si>
  <si>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</si>
  <si>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</si>
  <si>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</si>
  <si>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</si>
  <si>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</si>
  <si>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</si>
  <si>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</si>
  <si>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</si>
  <si>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</si>
  <si>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</si>
  <si>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</si>
  <si>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</si>
  <si>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</si>
  <si>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</si>
  <si>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</si>
  <si>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</si>
  <si>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</si>
  <si>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</si>
  <si>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</si>
  <si>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</si>
  <si>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</si>
  <si>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</si>
  <si>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</si>
  <si>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</si>
  <si>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</si>
  <si>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</si>
  <si>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</si>
  <si>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</si>
  <si>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</si>
  <si>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</si>
  <si>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</si>
  <si>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</si>
  <si>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</si>
  <si>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</si>
  <si>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</si>
  <si>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</si>
  <si>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</si>
  <si>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</si>
  <si>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</si>
  <si>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</si>
  <si>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</si>
  <si>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</si>
  <si>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</si>
  <si>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</si>
  <si>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</si>
  <si>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</si>
  <si>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</si>
  <si>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</si>
  <si>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</si>
  <si>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</si>
  <si>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</si>
  <si>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</si>
  <si>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</si>
  <si>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</si>
  <si>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</si>
  <si>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</si>
  <si>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</si>
  <si>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</si>
  <si>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</si>
  <si>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</si>
  <si>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</si>
  <si>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</si>
  <si>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</si>
  <si>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</si>
  <si>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</si>
  <si>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</si>
  <si>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</si>
  <si>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</si>
  <si>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</si>
  <si>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</si>
  <si>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</si>
  <si>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</si>
  <si>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</si>
  <si>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</si>
  <si>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</si>
  <si>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</si>
  <si>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</si>
  <si>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</si>
  <si>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</si>
  <si>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</si>
  <si>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</si>
  <si>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</si>
  <si>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</si>
  <si>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</si>
  <si>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</si>
  <si>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</si>
  <si>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</si>
  <si>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</si>
  <si>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</si>
  <si>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</si>
  <si>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</si>
  <si>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</si>
  <si>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</si>
  <si>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</si>
  <si>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</si>
  <si>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</si>
  <si>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</si>
  <si>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</si>
  <si>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</si>
  <si>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</si>
  <si>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</si>
  <si>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</si>
  <si>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</si>
  <si>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</si>
  <si>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</si>
  <si>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</si>
  <si>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</si>
  <si>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</si>
  <si>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</si>
  <si>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</si>
  <si>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</si>
  <si>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</si>
  <si>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</si>
  <si>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</si>
  <si>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</si>
  <si>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</si>
  <si>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</si>
  <si>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</si>
  <si>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</si>
  <si>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</si>
  <si>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</si>
  <si>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</si>
  <si>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</si>
  <si>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</si>
  <si>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</si>
  <si>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</si>
  <si>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</si>
  <si>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</si>
  <si>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</si>
  <si>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</si>
  <si>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</si>
  <si>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</si>
  <si>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</si>
  <si>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</si>
  <si>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</si>
  <si>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</si>
  <si>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</si>
  <si>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</si>
  <si>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</si>
  <si>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</si>
  <si>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</si>
  <si>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</si>
  <si>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</si>
  <si>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</si>
  <si>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</si>
  <si>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</si>
  <si>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</si>
  <si>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</si>
  <si>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</si>
  <si>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</si>
  <si>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</si>
  <si>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</si>
  <si>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</si>
  <si>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</si>
  <si>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</si>
  <si>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</si>
  <si>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</si>
  <si>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</si>
  <si>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</si>
  <si>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</si>
  <si>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</si>
  <si>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</si>
  <si>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</si>
  <si>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</si>
  <si>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</si>
  <si>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</si>
  <si>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</si>
  <si>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</si>
  <si>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</si>
  <si>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</si>
  <si>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</si>
  <si>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</si>
  <si>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</si>
  <si>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</si>
  <si>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</si>
  <si>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</si>
  <si>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</si>
  <si>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</si>
  <si>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</si>
  <si>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</si>
  <si>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</si>
  <si>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</si>
  <si>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</si>
  <si>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</si>
  <si>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</si>
  <si>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</si>
  <si>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</si>
  <si>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</si>
  <si>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</si>
  <si>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</si>
  <si>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</si>
  <si>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</si>
  <si>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</si>
  <si>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</si>
  <si>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</si>
  <si>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</si>
  <si>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</si>
  <si>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</si>
  <si>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</si>
  <si>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</si>
  <si>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</si>
  <si>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</si>
  <si>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</si>
  <si>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</si>
  <si>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</si>
  <si>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</si>
  <si>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</si>
  <si>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</si>
  <si>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</si>
  <si>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</si>
  <si>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</si>
  <si>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</si>
  <si>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</si>
  <si>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</si>
  <si>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</si>
  <si>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</si>
  <si>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</si>
  <si>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</si>
  <si>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</si>
  <si>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</si>
  <si>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</si>
  <si>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</si>
  <si>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</si>
  <si>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</si>
  <si>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</si>
  <si>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</si>
  <si>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</si>
  <si>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</si>
  <si>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</si>
  <si>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</si>
  <si>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</si>
  <si>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</si>
  <si>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</si>
  <si>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</si>
  <si>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</si>
  <si>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</si>
  <si>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</si>
  <si>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</si>
  <si>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</si>
  <si>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</si>
  <si>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</si>
  <si>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</si>
  <si>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</si>
  <si>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</si>
  <si>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</si>
  <si>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</si>
  <si>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</si>
  <si>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</si>
  <si>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</si>
  <si>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</si>
  <si>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</si>
  <si>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</si>
  <si>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</si>
  <si>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</si>
  <si>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</si>
  <si>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</si>
  <si>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</si>
  <si>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</si>
  <si>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</si>
  <si>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</si>
  <si>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</si>
  <si>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</si>
  <si>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</si>
  <si>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</si>
  <si>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</si>
  <si>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</si>
  <si>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</si>
  <si>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</si>
  <si>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</si>
  <si>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</si>
  <si>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</si>
  <si>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</si>
  <si>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</si>
  <si>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</si>
  <si>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</si>
  <si>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</si>
  <si>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</si>
  <si>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</si>
  <si>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</si>
  <si>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</si>
  <si>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</si>
  <si>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</si>
  <si>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</si>
  <si>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</si>
  <si>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</si>
  <si>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</si>
  <si>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</si>
  <si>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</si>
  <si>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</si>
  <si>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</si>
  <si>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</si>
  <si>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</si>
  <si>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</si>
  <si>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</si>
  <si>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</si>
  <si>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</si>
  <si>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</si>
  <si>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</si>
  <si>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</si>
  <si>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</si>
  <si>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</si>
  <si>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</si>
  <si>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</si>
  <si>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</si>
  <si>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</si>
  <si>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</si>
  <si>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</si>
  <si>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</si>
  <si>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</si>
  <si>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</si>
  <si>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</si>
  <si>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</si>
  <si>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</si>
  <si>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</si>
  <si>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</si>
  <si>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</si>
  <si>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</si>
  <si>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</si>
  <si>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</si>
  <si>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</si>
  <si>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</si>
  <si>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</si>
  <si>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</si>
  <si>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</si>
  <si>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</si>
  <si>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</si>
  <si>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</si>
  <si>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</si>
  <si>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</si>
  <si>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</si>
  <si>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</si>
  <si>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</si>
  <si>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</si>
  <si>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</si>
  <si>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</si>
  <si>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</si>
  <si>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</si>
  <si>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</si>
  <si>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</si>
  <si>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</si>
  <si>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</si>
  <si>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</si>
  <si>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</si>
  <si>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</si>
  <si>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</si>
  <si>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</si>
  <si>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</si>
  <si>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</si>
  <si>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</si>
  <si>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</si>
  <si>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</si>
  <si>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</si>
  <si>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</si>
  <si>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</si>
  <si>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</si>
  <si>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</si>
  <si>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</si>
  <si>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</si>
  <si>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</si>
  <si>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</si>
  <si>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</si>
  <si>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</si>
  <si>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</si>
  <si>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</si>
  <si>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</si>
  <si>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</si>
  <si>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</si>
  <si>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</si>
  <si>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</si>
  <si>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</si>
  <si>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</si>
  <si>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</si>
  <si>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</si>
  <si>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</si>
  <si>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</si>
  <si>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</si>
  <si>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</si>
  <si>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</si>
  <si>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</si>
  <si>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</si>
  <si>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</si>
  <si>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</si>
  <si>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</si>
  <si>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</si>
  <si>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</si>
  <si>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</si>
  <si>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</si>
  <si>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</si>
  <si>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</si>
  <si>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</si>
  <si>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</si>
  <si>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</si>
  <si>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</si>
  <si>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</si>
  <si>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</si>
  <si>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</si>
  <si>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</si>
  <si>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</si>
  <si>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</si>
  <si>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</si>
  <si>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</si>
  <si>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</si>
  <si>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</si>
  <si>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</si>
  <si>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</si>
  <si>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</si>
  <si>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</si>
  <si>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</si>
  <si>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</si>
  <si>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</si>
  <si>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</si>
  <si>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</si>
  <si>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</si>
  <si>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</si>
  <si>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</si>
  <si>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</si>
  <si>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</si>
  <si>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</si>
  <si>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</si>
  <si>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</si>
  <si>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</si>
  <si>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</si>
  <si>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</si>
  <si>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</si>
  <si>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</si>
  <si>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</si>
  <si>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</si>
  <si>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</si>
  <si>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</si>
  <si>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</si>
  <si>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</si>
  <si>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</si>
  <si>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</si>
  <si>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</si>
  <si>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</si>
  <si>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</si>
  <si>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</si>
  <si>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</si>
  <si>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</si>
  <si>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</si>
  <si>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</si>
  <si>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</si>
  <si>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</si>
  <si>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</si>
  <si>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</si>
  <si>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</si>
  <si>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</si>
  <si>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</si>
  <si>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</si>
  <si>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</si>
  <si>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</si>
  <si>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</si>
  <si>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</si>
  <si>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</si>
  <si>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</si>
  <si>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</si>
  <si>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</si>
  <si>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</si>
  <si>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</si>
  <si>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</si>
  <si>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</si>
  <si>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</si>
  <si>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</si>
  <si>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</si>
  <si>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</si>
  <si>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</si>
  <si>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</si>
  <si>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</si>
  <si>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</si>
  <si>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</si>
  <si>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</si>
  <si>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</si>
  <si>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</si>
  <si>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</si>
  <si>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</si>
  <si>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</si>
  <si>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</si>
  <si>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</si>
  <si>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</si>
  <si>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</si>
  <si>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</si>
  <si>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</si>
  <si>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</si>
  <si>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</si>
  <si>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</si>
  <si>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</si>
  <si>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</si>
  <si>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</si>
  <si>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</si>
  <si>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</si>
  <si>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</si>
  <si>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</si>
  <si>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</si>
  <si>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</si>
  <si>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</si>
  <si>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</si>
  <si>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</si>
  <si>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</si>
  <si>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</si>
  <si>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</si>
  <si>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</si>
  <si>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</si>
  <si>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</si>
  <si>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</si>
  <si>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</si>
  <si>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</si>
  <si>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</si>
  <si>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</si>
  <si>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</si>
  <si>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</si>
  <si>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</si>
  <si>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</si>
  <si>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</si>
  <si>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</si>
  <si>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</si>
  <si>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</si>
  <si>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</si>
  <si>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</si>
  <si>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</si>
  <si>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</si>
  <si>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</si>
  <si>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</si>
  <si>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</si>
  <si>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</si>
  <si>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</si>
  <si>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</si>
  <si>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</si>
  <si>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</si>
  <si>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</si>
  <si>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</si>
  <si>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</si>
  <si>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</si>
  <si>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</si>
  <si>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</si>
  <si>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</si>
  <si>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</si>
  <si>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</si>
  <si>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</si>
  <si>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</si>
  <si>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</si>
  <si>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</si>
  <si>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</si>
  <si>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</si>
  <si>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</si>
  <si>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</si>
  <si>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</si>
  <si>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</si>
  <si>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</si>
  <si>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</si>
  <si>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</si>
  <si>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</si>
  <si>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</si>
  <si>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</si>
  <si>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</si>
  <si>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</si>
  <si>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</si>
  <si>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</si>
  <si>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</si>
  <si>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</si>
  <si>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</si>
  <si>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</si>
  <si>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</si>
  <si>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</si>
  <si>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</si>
  <si>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</si>
  <si>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</si>
  <si>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</si>
  <si>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</si>
  <si>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</si>
  <si>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</si>
  <si>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</si>
  <si>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</si>
  <si>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</si>
  <si>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</si>
  <si>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</si>
  <si>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</si>
  <si>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</si>
  <si>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</si>
  <si>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</si>
  <si>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</si>
  <si>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</si>
  <si>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</si>
  <si>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</si>
  <si>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</si>
  <si>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</si>
  <si>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</si>
  <si>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</si>
  <si>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</si>
  <si>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</si>
  <si>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</si>
  <si>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</si>
  <si>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</si>
  <si>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</si>
  <si>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</si>
  <si>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</si>
  <si>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</si>
  <si>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</si>
  <si>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</si>
  <si>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</si>
  <si>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</si>
  <si>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</si>
  <si>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</si>
  <si>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</si>
  <si>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</si>
  <si>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</si>
  <si>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</si>
  <si>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</si>
  <si>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</si>
  <si>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</si>
  <si>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</si>
  <si>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</si>
  <si>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</si>
  <si>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</si>
  <si>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</si>
  <si>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</si>
  <si>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</si>
  <si>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</si>
  <si>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</si>
  <si>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</si>
  <si>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</si>
  <si>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</si>
  <si>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</si>
  <si>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</si>
  <si>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</si>
  <si>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</si>
  <si>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</si>
  <si>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</si>
  <si>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</si>
  <si>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</si>
  <si>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</si>
  <si>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</si>
  <si>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</si>
  <si>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</si>
  <si>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</si>
  <si>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</si>
  <si>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</si>
  <si>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</si>
  <si>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</si>
  <si>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</si>
  <si>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</si>
  <si>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</si>
  <si>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</si>
  <si>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</si>
  <si>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</si>
  <si>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</si>
  <si>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</si>
  <si>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</si>
  <si>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</si>
  <si>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</si>
  <si>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</si>
  <si>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</si>
  <si>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</si>
  <si>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</si>
  <si>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</si>
  <si>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</si>
  <si>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</si>
  <si>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</si>
  <si>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</si>
  <si>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</si>
  <si>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</si>
  <si>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</si>
  <si>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</si>
  <si>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</si>
  <si>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</si>
  <si>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</si>
  <si>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</si>
  <si>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</si>
  <si>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</si>
  <si>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</si>
  <si>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</si>
  <si>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</si>
  <si>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</si>
  <si>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</si>
  <si>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</si>
  <si>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</si>
  <si>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</si>
  <si>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</si>
  <si>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</si>
  <si>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</si>
  <si>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</si>
  <si>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</si>
  <si>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</si>
  <si>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</si>
  <si>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</si>
  <si>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</si>
  <si>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</si>
  <si>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</si>
  <si>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</si>
  <si>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</si>
  <si>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</si>
  <si>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</si>
  <si>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</si>
  <si>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</si>
  <si>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</si>
  <si>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</si>
  <si>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</si>
  <si>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</si>
  <si>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</si>
  <si>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</si>
  <si>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</si>
  <si>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</si>
  <si>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</si>
  <si>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</si>
  <si>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</si>
  <si>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</si>
  <si>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</si>
  <si>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</si>
  <si>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</si>
  <si>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</si>
  <si>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</si>
  <si>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</si>
  <si>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</si>
  <si>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</si>
  <si>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</si>
  <si>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</si>
  <si>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</si>
  <si>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</si>
  <si>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</si>
  <si>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</si>
  <si>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</si>
  <si>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</si>
  <si>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</si>
  <si>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</si>
  <si>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</si>
  <si>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</si>
  <si>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</si>
  <si>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</si>
  <si>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</si>
  <si>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</si>
  <si>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</si>
  <si>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</si>
  <si>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</si>
  <si>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</si>
  <si>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</si>
  <si>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</si>
  <si>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</si>
  <si>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</si>
  <si>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</si>
  <si>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</si>
  <si>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</si>
  <si>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</si>
  <si>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</si>
  <si>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</si>
  <si>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</si>
  <si>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</si>
  <si>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</si>
  <si>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</si>
  <si>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</si>
  <si>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</si>
  <si>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</si>
  <si>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</si>
  <si>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</si>
  <si>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</si>
  <si>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</si>
  <si>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</si>
  <si>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</si>
  <si>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</si>
  <si>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</si>
  <si>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</si>
  <si>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</si>
  <si>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</si>
  <si>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</si>
  <si>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</si>
  <si>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</si>
  <si>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</si>
  <si>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</si>
  <si>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</si>
  <si>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</si>
  <si>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</si>
  <si>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</si>
  <si>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</si>
  <si>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</si>
  <si>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</si>
  <si>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</si>
  <si>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</si>
  <si>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</si>
  <si>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</si>
  <si>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</si>
  <si>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</si>
  <si>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</si>
  <si>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</si>
  <si>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</si>
  <si>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</si>
  <si>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</si>
  <si>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</si>
  <si>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</si>
  <si>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</si>
  <si>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</si>
  <si>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</si>
  <si>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</si>
  <si>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</si>
  <si>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</si>
  <si>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</si>
  <si>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</si>
  <si>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</si>
  <si>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</si>
  <si>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</si>
  <si>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</si>
  <si>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</si>
  <si>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</si>
  <si>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</si>
  <si>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</si>
  <si>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</si>
  <si>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</si>
  <si>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</si>
  <si>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</si>
  <si>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</si>
  <si>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</si>
  <si>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</si>
  <si>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</si>
  <si>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</si>
  <si>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</si>
  <si>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</si>
  <si>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</si>
  <si>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</si>
  <si>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</si>
  <si>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</si>
  <si>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</si>
  <si>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</si>
  <si>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</si>
  <si>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</si>
  <si>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</si>
  <si>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</si>
  <si>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</si>
  <si>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</si>
  <si>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</si>
  <si>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</si>
  <si>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</si>
  <si>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</si>
  <si>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</si>
  <si>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</si>
  <si>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</si>
  <si>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</si>
  <si>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</si>
  <si>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</si>
  <si>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</si>
  <si>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</si>
  <si>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</si>
  <si>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</si>
  <si>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</si>
  <si>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</si>
  <si>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</si>
  <si>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</si>
  <si>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</si>
  <si>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</si>
  <si>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</si>
  <si>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</si>
  <si>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</si>
  <si>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</si>
  <si>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</si>
  <si>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</si>
  <si>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</si>
  <si>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</si>
  <si>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</si>
  <si>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</si>
  <si>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</si>
  <si>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</si>
  <si>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</si>
  <si>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</si>
  <si>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</si>
  <si>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</si>
  <si>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</si>
  <si>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</si>
  <si>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</si>
  <si>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</si>
  <si>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</si>
  <si>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</si>
  <si>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</si>
  <si>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</si>
  <si>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</si>
  <si>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</si>
  <si>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</si>
  <si>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</si>
  <si>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</si>
  <si>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</si>
  <si>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</si>
  <si>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</si>
  <si>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</si>
  <si>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</si>
  <si>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</si>
  <si>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</si>
  <si>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</si>
  <si>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</si>
  <si>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</si>
  <si>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</si>
  <si>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</si>
  <si>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</si>
  <si>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</si>
  <si>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</si>
  <si>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</si>
  <si>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</si>
  <si>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</si>
  <si>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</si>
  <si>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</si>
  <si>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</si>
  <si>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</si>
  <si>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</si>
  <si>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</si>
  <si>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</si>
  <si>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</si>
  <si>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</si>
  <si>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</si>
  <si>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</si>
  <si>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</si>
  <si>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</si>
  <si>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</si>
  <si>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</si>
  <si>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</si>
  <si>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</si>
  <si>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</si>
  <si>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</si>
  <si>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</si>
  <si>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</si>
  <si>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</si>
  <si>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</si>
  <si>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</si>
  <si>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</si>
  <si>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</si>
  <si>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</si>
  <si>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</si>
  <si>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</si>
  <si>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</si>
  <si>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</si>
  <si>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</si>
  <si>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</si>
  <si>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</si>
  <si>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</si>
  <si>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</si>
  <si>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</si>
  <si>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</si>
  <si>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</si>
  <si>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</si>
  <si>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</si>
  <si>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</si>
  <si>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</si>
  <si>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</si>
  <si>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</si>
  <si>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</si>
  <si>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</si>
  <si>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</si>
  <si>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</si>
  <si>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</si>
  <si>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</si>
  <si>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</si>
  <si>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</si>
  <si>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</si>
  <si>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</si>
  <si>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</si>
  <si>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</si>
  <si>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</si>
  <si>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</si>
  <si>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</si>
  <si>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</si>
  <si>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</si>
  <si>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</si>
  <si>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</si>
  <si>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</si>
  <si>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</si>
  <si>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</si>
  <si>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</si>
  <si>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</si>
  <si>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</si>
  <si>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</si>
  <si>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</si>
  <si>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</si>
  <si>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</si>
  <si>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</si>
  <si>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</si>
  <si>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</si>
  <si>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</si>
  <si>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</si>
  <si>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</si>
  <si>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</si>
  <si>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</si>
  <si>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</si>
  <si>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</si>
  <si>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</si>
  <si>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</si>
  <si>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</si>
  <si>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</si>
  <si>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</si>
  <si>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</si>
  <si>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</si>
  <si>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</si>
  <si>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</si>
  <si>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</si>
  <si>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</si>
  <si>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</si>
  <si>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</si>
  <si>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</si>
  <si>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</si>
  <si>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</si>
  <si>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</si>
  <si>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</si>
  <si>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</si>
  <si>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</si>
  <si>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</si>
  <si>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</si>
  <si>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</si>
  <si>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</si>
  <si>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</si>
  <si>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</si>
  <si>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</si>
  <si>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</si>
  <si>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</si>
  <si>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</si>
  <si>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</si>
  <si>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</si>
  <si>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</si>
  <si>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</si>
  <si>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</si>
  <si>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</si>
  <si>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</si>
  <si>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</si>
  <si>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</si>
  <si>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</si>
  <si>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</si>
  <si>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</si>
  <si>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</si>
  <si>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</si>
  <si>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</si>
  <si>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</si>
  <si>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</si>
  <si>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</si>
  <si>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</si>
  <si>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</si>
  <si>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</si>
  <si>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</si>
  <si>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</si>
  <si>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</si>
  <si>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</si>
  <si>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</si>
  <si>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</si>
  <si>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</si>
  <si>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</si>
  <si>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</si>
  <si>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</si>
  <si>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</si>
  <si>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</si>
  <si>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</si>
  <si>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</si>
  <si>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</si>
  <si>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</si>
  <si>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</si>
  <si>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</si>
  <si>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</si>
  <si>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</si>
  <si>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</si>
  <si>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</si>
  <si>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</si>
  <si>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</si>
  <si>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</si>
  <si>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</si>
  <si>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</si>
  <si>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</si>
  <si>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</si>
  <si>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</si>
  <si>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</si>
  <si>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</si>
  <si>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</si>
  <si>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</si>
  <si>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</si>
  <si>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</si>
  <si>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</si>
  <si>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</si>
  <si>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</si>
  <si>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</si>
  <si>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</si>
  <si>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</si>
  <si>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</si>
  <si>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</si>
  <si>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</si>
  <si>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</si>
  <si>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</si>
  <si>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</si>
  <si>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</si>
  <si>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</si>
  <si>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</si>
  <si>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</si>
  <si>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</si>
  <si>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</si>
  <si>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</si>
  <si>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</si>
  <si>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</si>
  <si>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</si>
  <si>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</si>
  <si>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</si>
  <si>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</si>
  <si>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</si>
  <si>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</si>
  <si>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</si>
  <si>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</si>
  <si>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</si>
  <si>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</si>
  <si>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</si>
  <si>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</si>
  <si>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</si>
  <si>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</si>
  <si>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</si>
  <si>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</si>
  <si>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</si>
  <si>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</si>
  <si>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</si>
  <si>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</si>
  <si>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</si>
  <si>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</si>
  <si>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</si>
  <si>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</si>
  <si>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</si>
  <si>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</si>
  <si>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</si>
  <si>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</si>
  <si>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</si>
  <si>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</si>
  <si>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</si>
  <si>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</si>
  <si>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</si>
  <si>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</si>
  <si>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</si>
  <si>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</si>
  <si>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</si>
  <si>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</si>
  <si>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</si>
  <si>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</si>
  <si>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</si>
  <si>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</si>
  <si>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</si>
  <si>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</si>
  <si>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</si>
  <si>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</si>
  <si>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</si>
  <si>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</si>
  <si>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</si>
  <si>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</si>
  <si>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</si>
  <si>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</si>
  <si>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</si>
  <si>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</si>
  <si>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</si>
  <si>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</si>
  <si>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</si>
  <si>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</si>
  <si>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</si>
  <si>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</si>
  <si>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</si>
  <si>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</si>
  <si>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</si>
  <si>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</si>
  <si>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</si>
  <si>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</si>
  <si>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</si>
  <si>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</si>
  <si>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</si>
  <si>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</si>
  <si>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</si>
  <si>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</si>
  <si>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</si>
  <si>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</si>
  <si>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</si>
  <si>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</si>
  <si>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</si>
  <si>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</si>
  <si>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</si>
  <si>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</si>
  <si>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</si>
  <si>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</si>
  <si>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</si>
  <si>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</si>
  <si>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</si>
  <si>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</si>
  <si>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</si>
  <si>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</si>
  <si>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</si>
  <si>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</si>
  <si>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</si>
  <si>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</si>
  <si>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</si>
  <si>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</si>
  <si>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</si>
  <si>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</si>
  <si>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</si>
  <si>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</si>
  <si>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</si>
  <si>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</si>
  <si>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</si>
  <si>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</si>
  <si>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</si>
  <si>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</si>
  <si>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</si>
  <si>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</si>
  <si>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</si>
  <si>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</si>
  <si>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</si>
  <si>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</si>
  <si>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</si>
  <si>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</si>
  <si>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</si>
  <si>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</si>
  <si>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</si>
  <si>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</si>
  <si>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</si>
  <si>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</si>
  <si>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</si>
  <si>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</si>
  <si>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</si>
  <si>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</si>
  <si>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</si>
  <si>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</si>
  <si>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</si>
  <si>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</si>
  <si>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</si>
  <si>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</si>
  <si>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</si>
  <si>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</si>
  <si>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</si>
  <si>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</si>
  <si>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</si>
  <si>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</si>
  <si>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</si>
  <si>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</si>
  <si>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</si>
  <si>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</si>
  <si>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</si>
  <si>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</si>
  <si>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</si>
  <si>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</si>
  <si>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</si>
  <si>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</si>
  <si>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</si>
  <si>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</si>
  <si>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</si>
  <si>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</si>
  <si>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</si>
  <si>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</si>
  <si>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</si>
  <si>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</si>
  <si>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</si>
  <si>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</si>
  <si>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</si>
  <si>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</si>
  <si>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</si>
  <si>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</si>
  <si>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</si>
  <si>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</si>
  <si>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</si>
  <si>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</si>
  <si>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</si>
  <si>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</si>
  <si>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</si>
  <si>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</si>
  <si>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</si>
  <si>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</si>
  <si>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</si>
  <si>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</si>
  <si>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</si>
  <si>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</si>
  <si>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</si>
  <si>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</si>
  <si>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</si>
  <si>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</si>
  <si>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</si>
  <si>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</si>
  <si>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</si>
  <si>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</si>
  <si>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</si>
  <si>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</si>
  <si>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</si>
  <si>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</si>
  <si>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</si>
  <si>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</si>
  <si>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</si>
  <si>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</si>
  <si>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</si>
  <si>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</si>
  <si>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</si>
  <si>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</si>
  <si>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</si>
  <si>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</si>
  <si>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</si>
  <si>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</si>
  <si>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</si>
  <si>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</si>
  <si>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</si>
  <si>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</si>
  <si>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</si>
  <si>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</si>
  <si>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</si>
  <si>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</si>
  <si>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</si>
  <si>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</si>
  <si>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</si>
  <si>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</si>
  <si>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</si>
  <si>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</si>
  <si>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</si>
  <si>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</si>
  <si>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</si>
  <si>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</si>
  <si>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</si>
  <si>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</si>
  <si>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</si>
  <si>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</si>
  <si>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</si>
  <si>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</si>
  <si>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</si>
  <si>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</si>
  <si>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</si>
  <si>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</si>
  <si>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</si>
  <si>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</si>
  <si>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</si>
  <si>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</si>
  <si>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</si>
  <si>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</si>
  <si>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</si>
  <si>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</si>
  <si>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</si>
  <si>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</si>
  <si>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</si>
  <si>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</si>
  <si>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</si>
  <si>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</si>
  <si>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</si>
  <si>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</si>
  <si>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</si>
  <si>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</si>
  <si>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</si>
  <si>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</si>
  <si>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</si>
  <si>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</si>
  <si>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</si>
  <si>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</si>
  <si>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</si>
  <si>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</si>
  <si>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</si>
  <si>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</si>
  <si>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</si>
  <si>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</si>
  <si>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</si>
  <si>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</si>
  <si>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</si>
  <si>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</si>
  <si>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</si>
  <si>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</si>
  <si>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</si>
  <si>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</si>
  <si>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</si>
  <si>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</si>
  <si>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</si>
  <si>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</si>
  <si>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</si>
  <si>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</si>
  <si>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</si>
  <si>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</si>
  <si>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</si>
  <si>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</si>
  <si>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</si>
  <si>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</si>
  <si>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</si>
  <si>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</si>
  <si>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</si>
  <si>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</si>
  <si>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</si>
  <si>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</si>
  <si>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</si>
  <si>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</si>
  <si>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</si>
  <si>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</si>
  <si>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</si>
  <si>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</si>
  <si>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</si>
  <si>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</si>
  <si>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</si>
  <si>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</si>
  <si>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</si>
  <si>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</si>
  <si>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</si>
  <si>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</si>
  <si>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</si>
  <si>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</si>
  <si>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</si>
  <si>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</si>
  <si>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</si>
  <si>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</si>
  <si>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</si>
  <si>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</si>
  <si>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</si>
  <si>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</si>
  <si>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</si>
  <si>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</si>
  <si>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</si>
  <si>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</si>
  <si>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</si>
  <si>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</si>
  <si>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</si>
  <si>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</si>
  <si>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</si>
  <si>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</si>
  <si>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</si>
  <si>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</si>
  <si>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</si>
  <si>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</si>
  <si>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</si>
  <si>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</si>
  <si>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</si>
  <si>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</si>
  <si>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</si>
  <si>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</si>
  <si>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</si>
  <si>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</si>
  <si>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</si>
  <si>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</si>
  <si>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</si>
  <si>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</si>
  <si>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</si>
  <si>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</si>
  <si>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</si>
  <si>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</si>
  <si>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</si>
  <si>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</si>
  <si>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</si>
  <si>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</si>
  <si>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</si>
  <si>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</si>
  <si>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</si>
  <si>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</si>
  <si>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</si>
  <si>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</si>
  <si>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</si>
  <si>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</si>
  <si>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</si>
  <si>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</si>
  <si>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</si>
  <si>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</si>
  <si>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</si>
  <si>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</si>
  <si>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</si>
  <si>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</si>
  <si>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</si>
  <si>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</si>
  <si>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</si>
  <si>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</si>
  <si>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</si>
  <si>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</si>
  <si>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</si>
  <si>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</si>
  <si>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</si>
  <si>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</si>
  <si>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</si>
  <si>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</si>
  <si>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</si>
  <si>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</si>
  <si>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</si>
  <si>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</si>
  <si>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</si>
  <si>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</si>
  <si>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</si>
  <si>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</si>
  <si>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</si>
  <si>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</si>
  <si>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</si>
  <si>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</si>
  <si>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</si>
  <si>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</si>
  <si>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</si>
  <si>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</si>
  <si>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</si>
  <si>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</si>
  <si>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</si>
  <si>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</si>
  <si>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</si>
  <si>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</si>
  <si>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</si>
  <si>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</si>
  <si>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</si>
  <si>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</si>
  <si>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</si>
  <si>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</si>
  <si>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</si>
  <si>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</si>
  <si>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</si>
  <si>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</si>
  <si>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</si>
  <si>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</si>
  <si>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</si>
  <si>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</si>
  <si>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</si>
  <si>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</si>
  <si>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</si>
  <si>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</si>
  <si>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</si>
  <si>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</si>
  <si>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</si>
  <si>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</si>
  <si>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</si>
  <si>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</si>
  <si>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</si>
  <si>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</si>
  <si>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</si>
  <si>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</si>
  <si>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</si>
  <si>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</si>
  <si>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</si>
  <si>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</si>
  <si>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</si>
  <si>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</si>
  <si>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</si>
  <si>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</si>
  <si>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</si>
  <si>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</si>
  <si>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</si>
  <si>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</si>
  <si>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</si>
  <si>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</si>
  <si>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</si>
  <si>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</si>
  <si>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</si>
  <si>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</si>
  <si>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</si>
  <si>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</si>
  <si>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</si>
  <si>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</si>
  <si>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</si>
  <si>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</si>
  <si>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</si>
  <si>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</si>
  <si>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</si>
  <si>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</si>
  <si>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</si>
  <si>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</si>
  <si>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</si>
  <si>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</si>
  <si>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</si>
  <si>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</si>
  <si>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</si>
  <si>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</si>
  <si>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</si>
  <si>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</si>
  <si>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</si>
  <si>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</si>
  <si>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</si>
  <si>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</si>
  <si>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</si>
  <si>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</si>
  <si>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</si>
  <si>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</si>
  <si>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</si>
  <si>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</si>
  <si>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</si>
  <si>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</si>
  <si>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</si>
  <si>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</si>
  <si>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</si>
  <si>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</si>
  <si>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</si>
  <si>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</si>
  <si>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</si>
  <si>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</si>
  <si>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</si>
  <si>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</si>
  <si>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</si>
  <si>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</si>
  <si>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</si>
  <si>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</si>
  <si>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</si>
  <si>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</si>
  <si>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</si>
  <si>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</si>
  <si>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</si>
  <si>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</si>
  <si>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</si>
  <si>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</si>
  <si>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</si>
  <si>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</si>
  <si>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</si>
  <si>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</si>
  <si>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</si>
  <si>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</si>
  <si>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</si>
  <si>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</si>
  <si>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</si>
  <si>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</si>
  <si>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</si>
  <si>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</si>
  <si>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</si>
  <si>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</si>
  <si>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</si>
  <si>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</si>
  <si>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</si>
  <si>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</si>
  <si>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</si>
  <si>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</si>
  <si>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</si>
  <si>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</si>
  <si>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</si>
  <si>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</si>
  <si>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</si>
  <si>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</si>
  <si>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</si>
  <si>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</si>
  <si>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</si>
  <si>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</si>
  <si>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</si>
  <si>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</si>
  <si>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</si>
  <si>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</si>
  <si>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</si>
  <si>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</si>
  <si>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</si>
  <si>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</si>
  <si>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</si>
  <si>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</si>
  <si>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</si>
  <si>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</si>
  <si>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</si>
  <si>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</si>
  <si>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</si>
  <si>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</si>
  <si>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</si>
  <si>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</si>
  <si>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</si>
  <si>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</si>
  <si>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</si>
  <si>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</si>
  <si>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</si>
  <si>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</si>
  <si>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</si>
  <si>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</si>
  <si>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</si>
  <si>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</si>
  <si>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</si>
  <si>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</si>
  <si>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</si>
  <si>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</si>
  <si>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</si>
  <si>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</si>
  <si>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</si>
  <si>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</si>
  <si>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</si>
  <si>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</si>
  <si>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</si>
  <si>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</si>
  <si>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</si>
  <si>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</si>
  <si>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</si>
  <si>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</si>
  <si>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</si>
  <si>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</si>
  <si>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</si>
  <si>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</si>
  <si>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</si>
  <si>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</si>
  <si>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</si>
  <si>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</si>
  <si>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</si>
  <si>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</si>
  <si>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</si>
  <si>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</si>
  <si>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</si>
  <si>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</si>
  <si>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</si>
  <si>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</si>
  <si>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</si>
  <si>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</si>
  <si>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</si>
  <si>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</si>
  <si>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</si>
  <si>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</si>
  <si>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</si>
  <si>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</si>
  <si>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</si>
  <si>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</si>
  <si>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</si>
  <si>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</si>
  <si>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</si>
  <si>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</si>
  <si>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</si>
  <si>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</si>
  <si>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</si>
  <si>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</si>
  <si>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</si>
  <si>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</si>
  <si>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</si>
  <si>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</si>
  <si>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</si>
  <si>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</si>
  <si>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</si>
  <si>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</si>
  <si>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</si>
  <si>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</si>
  <si>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</si>
  <si>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</si>
  <si>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</si>
  <si>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</si>
  <si>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</si>
  <si>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</si>
  <si>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</si>
  <si>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</si>
  <si>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</si>
  <si>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</si>
  <si>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</si>
  <si>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</si>
  <si>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</si>
  <si>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</si>
  <si>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</si>
  <si>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</si>
  <si>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</si>
  <si>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</si>
  <si>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</si>
  <si>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</si>
  <si>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</si>
  <si>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</si>
  <si>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</si>
  <si>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</si>
  <si>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</si>
  <si>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</si>
  <si>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</si>
  <si>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</si>
  <si>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</si>
  <si>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</si>
  <si>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</si>
  <si>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</si>
  <si>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</si>
  <si>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</si>
  <si>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</si>
  <si>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</si>
  <si>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</si>
  <si>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</si>
  <si>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</si>
  <si>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</si>
  <si>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</si>
  <si>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</si>
  <si>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</si>
  <si>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</si>
  <si>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</si>
  <si>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</si>
  <si>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</si>
  <si>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</si>
  <si>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</si>
  <si>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</si>
  <si>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</si>
  <si>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</si>
  <si>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</si>
  <si>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</si>
  <si>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</si>
  <si>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</si>
  <si>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</si>
  <si>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</si>
  <si>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</si>
  <si>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</si>
  <si>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</si>
  <si>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</si>
  <si>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</si>
  <si>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</si>
  <si>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</si>
  <si>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</si>
  <si>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</si>
  <si>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</si>
  <si>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</si>
  <si>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</si>
  <si>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</si>
  <si>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</si>
  <si>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</si>
  <si>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</si>
  <si>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</si>
  <si>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</si>
  <si>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</si>
  <si>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</si>
  <si>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</si>
  <si>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</si>
  <si>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</si>
  <si>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</si>
  <si>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</si>
  <si>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</si>
  <si>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</si>
  <si>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</si>
  <si>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</si>
  <si>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</si>
  <si>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</si>
  <si>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</si>
  <si>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</si>
  <si>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</si>
  <si>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</si>
  <si>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</si>
  <si>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</si>
  <si>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</si>
  <si>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</si>
  <si>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</si>
  <si>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</si>
  <si>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</si>
  <si>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</si>
  <si>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</si>
  <si>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</si>
  <si>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</si>
  <si>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</si>
  <si>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</si>
  <si>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</si>
  <si>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</si>
  <si>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</si>
  <si>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</si>
  <si>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</si>
  <si>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</si>
  <si>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</si>
  <si>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</si>
  <si>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</si>
  <si>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</si>
  <si>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</si>
  <si>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</si>
  <si>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</si>
  <si>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</si>
  <si>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</si>
  <si>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</si>
  <si>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</si>
  <si>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</si>
  <si>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</si>
  <si>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</si>
  <si>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</si>
  <si>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</si>
  <si>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</si>
  <si>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</si>
  <si>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</si>
  <si>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</si>
  <si>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</si>
  <si>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</si>
  <si>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</si>
  <si>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</si>
  <si>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</si>
  <si>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</si>
  <si>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</si>
  <si>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</si>
  <si>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</si>
  <si>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</si>
  <si>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</si>
  <si>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</si>
  <si>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</si>
  <si>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</si>
  <si>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</si>
  <si>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</si>
  <si>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</si>
  <si>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</si>
  <si>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</si>
  <si>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</si>
  <si>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</si>
  <si>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</si>
  <si>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</si>
  <si>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</si>
  <si>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</si>
  <si>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</si>
  <si>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</si>
  <si>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</si>
  <si>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</si>
  <si>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</si>
  <si>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</si>
  <si>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</si>
  <si>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</si>
  <si>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</si>
  <si>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</si>
  <si>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</si>
  <si>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</si>
  <si>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</si>
  <si>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</si>
  <si>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</si>
  <si>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</si>
  <si>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</si>
  <si>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</si>
  <si>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</si>
  <si>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</si>
  <si>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</si>
  <si>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</si>
  <si>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</si>
  <si>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</si>
  <si>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</si>
  <si>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</si>
  <si>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</si>
  <si>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</si>
  <si>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</si>
  <si>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</si>
  <si>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</si>
  <si>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</si>
  <si>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</si>
  <si>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</si>
  <si>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</si>
  <si>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</si>
  <si>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</si>
  <si>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</si>
  <si>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</si>
  <si>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</si>
  <si>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</si>
  <si>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</si>
  <si>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</si>
  <si>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</si>
  <si>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</si>
  <si>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</si>
  <si>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</si>
  <si>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</si>
  <si>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</si>
  <si>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</si>
  <si>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</si>
  <si>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</si>
  <si>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</si>
  <si>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</si>
  <si>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</si>
  <si>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</si>
  <si>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</si>
  <si>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</si>
  <si>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</si>
  <si>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</si>
  <si>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</si>
  <si>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</si>
  <si>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</si>
  <si>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</si>
  <si>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</si>
  <si>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</si>
  <si>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</si>
  <si>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</si>
  <si>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</si>
  <si>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</si>
  <si>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</si>
  <si>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</si>
  <si>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</si>
  <si>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</si>
  <si>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</si>
  <si>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</si>
  <si>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</si>
  <si>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</si>
  <si>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</si>
  <si>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</si>
  <si>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</si>
  <si>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</si>
  <si>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</si>
  <si>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</si>
  <si>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</si>
  <si>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</si>
  <si>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</si>
  <si>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</si>
  <si>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</si>
  <si>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</si>
  <si>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</si>
  <si>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</si>
  <si>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</si>
  <si>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</si>
  <si>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</si>
  <si>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</si>
  <si>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</si>
  <si>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</si>
  <si>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</si>
  <si>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</si>
  <si>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</si>
  <si>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</si>
  <si>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</si>
  <si>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</si>
  <si>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</si>
  <si>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</si>
  <si>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</si>
  <si>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</si>
  <si>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</si>
  <si>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</si>
  <si>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</si>
  <si>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</si>
  <si>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</si>
  <si>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</si>
  <si>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</si>
  <si>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</si>
  <si>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</si>
  <si>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</si>
  <si>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</si>
  <si>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</si>
  <si>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</si>
  <si>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</si>
  <si>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</si>
  <si>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</si>
  <si>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</si>
  <si>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</si>
  <si>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</si>
  <si>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</si>
  <si>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</si>
  <si>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</si>
  <si>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</si>
  <si>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</si>
  <si>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</si>
  <si>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</si>
  <si>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</si>
  <si>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</si>
  <si>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</si>
  <si>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</si>
  <si>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</si>
  <si>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</si>
  <si>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</si>
  <si>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</si>
  <si>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</si>
  <si>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</si>
  <si>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</si>
  <si>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</si>
  <si>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</si>
  <si>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</si>
  <si>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</si>
  <si>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</si>
  <si>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</si>
  <si>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</si>
  <si>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</si>
  <si>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</si>
  <si>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</si>
  <si>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</si>
  <si>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</si>
  <si>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</si>
  <si>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</si>
  <si>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</si>
  <si>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</si>
  <si>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</si>
  <si>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</si>
  <si>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</si>
  <si>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</si>
  <si>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</si>
  <si>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</si>
  <si>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</si>
  <si>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</si>
  <si>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</si>
  <si>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</si>
  <si>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</si>
  <si>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</si>
  <si>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</si>
  <si>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</si>
  <si>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</si>
  <si>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</si>
  <si>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</si>
  <si>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</si>
  <si>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</si>
  <si>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</si>
  <si>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</si>
  <si>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</si>
  <si>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</si>
  <si>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</si>
  <si>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</si>
  <si>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</si>
  <si>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</si>
  <si>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</si>
  <si>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</si>
  <si>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</si>
  <si>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</si>
  <si>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</si>
  <si>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</si>
  <si>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</si>
  <si>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</si>
  <si>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</si>
  <si>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</si>
  <si>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</si>
  <si>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</si>
  <si>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</si>
  <si>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</si>
  <si>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</si>
  <si>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</si>
  <si>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</si>
  <si>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</si>
  <si>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</si>
  <si>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</si>
  <si>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</si>
  <si>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</si>
  <si>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</si>
  <si>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</si>
  <si>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</si>
  <si>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</si>
  <si>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</si>
  <si>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</si>
  <si>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</si>
  <si>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</si>
  <si>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</si>
  <si>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</si>
  <si>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</si>
  <si>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</si>
  <si>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</si>
  <si>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</si>
  <si>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</si>
  <si>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</si>
  <si>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</si>
  <si>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</si>
  <si>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</si>
  <si>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</si>
  <si>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</si>
  <si>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</si>
  <si>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</si>
  <si>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</si>
  <si>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</si>
  <si>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</si>
  <si>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</si>
  <si>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</si>
  <si>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</si>
  <si>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</si>
  <si>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</si>
  <si>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</si>
  <si>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</si>
  <si>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</si>
  <si>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</si>
  <si>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</si>
  <si>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</si>
  <si>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</si>
  <si>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</si>
  <si>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</si>
  <si>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</si>
  <si>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</si>
  <si>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</si>
  <si>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</si>
  <si>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</si>
  <si>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</si>
  <si>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</si>
  <si>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</si>
  <si>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</si>
  <si>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</si>
  <si>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</si>
  <si>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</si>
  <si>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</si>
  <si>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</si>
  <si>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</si>
  <si>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</si>
  <si>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</si>
  <si>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</si>
  <si>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</si>
  <si>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</si>
  <si>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</si>
  <si>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</si>
  <si>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</si>
  <si>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</si>
  <si>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</si>
  <si>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</si>
  <si>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</si>
  <si>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</si>
  <si>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</si>
  <si>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</si>
  <si>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</si>
  <si>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</si>
  <si>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</si>
  <si>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</si>
  <si>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</si>
  <si>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</si>
  <si>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</si>
  <si>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</si>
  <si>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</si>
  <si>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</si>
  <si>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</si>
  <si>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</si>
  <si>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</si>
  <si>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</si>
  <si>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</si>
  <si>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</si>
  <si>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</si>
  <si>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</si>
  <si>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</si>
  <si>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</si>
  <si>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</si>
  <si>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</si>
  <si>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</si>
  <si>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</si>
  <si>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</si>
  <si>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</si>
  <si>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</si>
  <si>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</si>
  <si>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</si>
  <si>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</si>
  <si>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</si>
  <si>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</si>
  <si>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</si>
  <si>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</si>
  <si>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</si>
  <si>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</si>
  <si>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</si>
  <si>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</si>
  <si>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</si>
  <si>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</si>
  <si>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</si>
  <si>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</si>
  <si>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</si>
  <si>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</si>
  <si>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</si>
  <si>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</si>
  <si>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</si>
  <si>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</si>
  <si>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</si>
  <si>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</si>
  <si>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</si>
  <si>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</si>
  <si>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</si>
  <si>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</si>
  <si>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</si>
  <si>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</si>
  <si>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</si>
  <si>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</si>
  <si>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</si>
  <si>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</si>
  <si>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</si>
  <si>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</si>
  <si>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</si>
  <si>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</si>
  <si>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</si>
  <si>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</si>
  <si>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</si>
  <si>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</si>
  <si>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</si>
  <si>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</si>
  <si>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</si>
  <si>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</si>
  <si>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</si>
  <si>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</si>
  <si>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</si>
  <si>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</si>
  <si>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</si>
  <si>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</si>
  <si>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</si>
  <si>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</si>
  <si>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</si>
  <si>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</si>
  <si>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</si>
  <si>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</si>
  <si>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</si>
  <si>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</si>
  <si>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</si>
  <si>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</si>
  <si>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</si>
  <si>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</si>
  <si>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</si>
  <si>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</si>
  <si>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</si>
  <si>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</si>
  <si>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</si>
  <si>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</si>
  <si>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</si>
  <si>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</si>
  <si>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</si>
  <si>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</si>
  <si>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</si>
  <si>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</si>
  <si>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</si>
  <si>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</si>
  <si>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</si>
  <si>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</si>
  <si>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</si>
  <si>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</si>
  <si>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</si>
  <si>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</si>
  <si>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</si>
  <si>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</si>
  <si>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</si>
  <si>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</si>
  <si>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</si>
  <si>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</si>
  <si>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</si>
  <si>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</si>
  <si>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</si>
  <si>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</si>
  <si>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</si>
  <si>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</si>
  <si>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</si>
  <si>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</si>
  <si>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</si>
  <si>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</si>
  <si>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</si>
  <si>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</si>
  <si>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</si>
  <si>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</si>
  <si>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</si>
  <si>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</si>
  <si>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</si>
  <si>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</si>
  <si>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</si>
  <si>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</si>
  <si>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</si>
  <si>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</si>
  <si>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</si>
  <si>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</si>
  <si>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</si>
  <si>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</si>
  <si>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</si>
  <si>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</si>
  <si>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</si>
  <si>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</si>
  <si>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</si>
  <si>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</si>
  <si>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</si>
  <si>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</si>
  <si>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</si>
  <si>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</si>
  <si>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</si>
  <si>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</si>
  <si>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</si>
  <si>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</si>
  <si>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</si>
  <si>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</si>
  <si>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</si>
  <si>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</si>
  <si>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</si>
  <si>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</si>
  <si>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</si>
  <si>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</si>
  <si>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</si>
  <si>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</si>
  <si>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</si>
  <si>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</si>
  <si>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</si>
  <si>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</si>
  <si>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</si>
  <si>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</si>
  <si>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</si>
  <si>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</si>
  <si>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</si>
  <si>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</si>
  <si>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</si>
  <si>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</si>
  <si>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</si>
  <si>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</si>
  <si>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</si>
  <si>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</si>
  <si>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</si>
  <si>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</si>
  <si>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</si>
  <si>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</si>
  <si>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</si>
  <si>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</si>
  <si>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</si>
  <si>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</si>
  <si>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</si>
  <si>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</si>
  <si>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</si>
  <si>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</si>
  <si>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</si>
  <si>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</si>
  <si>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</si>
  <si>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</si>
  <si>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</si>
  <si>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</si>
  <si>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</si>
  <si>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</si>
  <si>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</si>
  <si>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</si>
  <si>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</si>
  <si>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</si>
  <si>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</si>
  <si>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</si>
  <si>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</si>
  <si>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</si>
  <si>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</si>
  <si>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</si>
  <si>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</si>
  <si>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</si>
  <si>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</si>
  <si>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</si>
  <si>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</si>
  <si>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</si>
  <si>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</si>
  <si>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</si>
  <si>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</si>
  <si>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</si>
  <si>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</si>
  <si>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</si>
  <si>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</si>
  <si>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</si>
  <si>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</si>
  <si>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</si>
  <si>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</si>
  <si>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</si>
  <si>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</si>
  <si>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</si>
  <si>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</si>
  <si>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</si>
  <si>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</si>
  <si>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</si>
  <si>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</si>
  <si>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</si>
  <si>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</si>
  <si>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</si>
  <si>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</si>
  <si>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</si>
  <si>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</si>
  <si>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</si>
  <si>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</si>
  <si>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</si>
  <si>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</si>
  <si>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</si>
  <si>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</si>
  <si>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</si>
  <si>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</si>
  <si>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</si>
  <si>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</si>
  <si>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</si>
  <si>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</si>
  <si>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</si>
  <si>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</si>
  <si>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</si>
  <si>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</si>
  <si>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</si>
  <si>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</si>
  <si>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</si>
  <si>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</si>
  <si>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</si>
  <si>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</si>
  <si>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</si>
  <si>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</si>
  <si>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</si>
  <si>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</si>
  <si>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</si>
  <si>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</si>
  <si>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</si>
  <si>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</si>
  <si>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</si>
  <si>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</si>
  <si>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</si>
  <si>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</si>
  <si>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</si>
  <si>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</si>
  <si>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</si>
  <si>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</si>
  <si>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</si>
  <si>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</si>
  <si>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</si>
  <si>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</si>
  <si>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</si>
  <si>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</si>
  <si>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</si>
  <si>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</si>
  <si>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</si>
  <si>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</si>
  <si>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</si>
  <si>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</si>
  <si>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</si>
  <si>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</si>
  <si>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</si>
  <si>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</si>
  <si>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</si>
  <si>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</si>
  <si>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</si>
  <si>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</si>
  <si>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</si>
  <si>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</si>
  <si>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</si>
  <si>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</si>
  <si>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</si>
  <si>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</si>
  <si>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</si>
  <si>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</si>
  <si>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</si>
  <si>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</si>
  <si>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</si>
  <si>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</si>
  <si>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</si>
  <si>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</si>
  <si>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</si>
  <si>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</si>
  <si>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</si>
  <si>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</si>
  <si>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</si>
  <si>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</si>
  <si>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</si>
  <si>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</si>
  <si>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</si>
  <si>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</si>
  <si>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</si>
  <si>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</si>
  <si>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</si>
  <si>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</si>
  <si>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</si>
  <si>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</si>
  <si>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</si>
  <si>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</si>
  <si>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</si>
  <si>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</si>
  <si>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</si>
  <si>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</si>
  <si>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</si>
  <si>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</si>
  <si>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</si>
  <si>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</si>
  <si>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</si>
  <si>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</si>
  <si>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</si>
  <si>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</si>
  <si>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</si>
  <si>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</si>
  <si>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</si>
  <si>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</si>
  <si>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</si>
  <si>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</si>
  <si>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</si>
  <si>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</si>
  <si>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</si>
  <si>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</si>
  <si>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</si>
  <si>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</si>
  <si>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</si>
  <si>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</si>
  <si>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</si>
  <si>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</si>
  <si>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</si>
  <si>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</si>
  <si>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</si>
  <si>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</si>
  <si>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</si>
  <si>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</si>
  <si>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</si>
  <si>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</si>
  <si>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</si>
  <si>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</si>
  <si>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</si>
  <si>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</si>
  <si>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</si>
  <si>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</si>
  <si>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</si>
  <si>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</si>
  <si>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</si>
  <si>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</si>
  <si>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</si>
  <si>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</si>
  <si>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</si>
  <si>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</si>
  <si>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</si>
  <si>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</si>
  <si>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</si>
  <si>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</si>
  <si>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</si>
  <si>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</si>
  <si>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</si>
  <si>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</si>
  <si>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</si>
  <si>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</si>
  <si>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</si>
  <si>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</si>
  <si>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</si>
  <si>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</si>
  <si>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</si>
  <si>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</si>
  <si>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</si>
  <si>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</si>
  <si>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</si>
  <si>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</si>
  <si>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</si>
  <si>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</si>
  <si>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</si>
  <si>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</si>
  <si>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</si>
  <si>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</si>
  <si>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</si>
  <si>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</si>
  <si>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</si>
  <si>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</si>
  <si>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</si>
  <si>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</si>
  <si>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</si>
  <si>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</si>
  <si>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</si>
  <si>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</si>
  <si>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</si>
  <si>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</si>
  <si>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</si>
  <si>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</si>
  <si>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</si>
  <si>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</si>
  <si>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</si>
  <si>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</si>
  <si>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</si>
  <si>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</si>
  <si>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</si>
  <si>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</si>
  <si>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</si>
  <si>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</si>
  <si>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</si>
  <si>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</si>
  <si>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</si>
  <si>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</si>
  <si>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</si>
  <si>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</si>
  <si>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</si>
  <si>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</si>
  <si>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</si>
  <si>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</si>
  <si>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</si>
  <si>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</si>
  <si>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</si>
  <si>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</si>
  <si>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</si>
  <si>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</si>
  <si>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</si>
  <si>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</si>
  <si>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</si>
  <si>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</si>
  <si>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</si>
  <si>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</si>
  <si>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</si>
  <si>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</si>
  <si>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</si>
  <si>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</si>
  <si>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</si>
  <si>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</si>
  <si>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</si>
  <si>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</si>
  <si>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</si>
  <si>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</si>
  <si>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</si>
  <si>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</si>
  <si>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</si>
  <si>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</si>
  <si>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</si>
  <si>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</si>
  <si>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</si>
  <si>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</si>
  <si>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</si>
  <si>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</si>
  <si>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</si>
  <si>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</si>
  <si>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</si>
  <si>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</si>
  <si>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</si>
  <si>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</si>
  <si>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</si>
  <si>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</si>
  <si>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</si>
  <si>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</si>
  <si>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</si>
  <si>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</si>
  <si>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</si>
  <si>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</si>
  <si>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</si>
  <si>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</si>
  <si>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</si>
  <si>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</si>
  <si>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</si>
  <si>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</si>
  <si>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</si>
  <si>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</si>
  <si>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</si>
  <si>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</si>
  <si>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</si>
  <si>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</si>
  <si>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</si>
  <si>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</si>
  <si>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</si>
  <si>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</si>
  <si>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</si>
  <si>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</si>
  <si>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</si>
  <si>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</si>
  <si>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</si>
  <si>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</si>
  <si>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</si>
  <si>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</si>
  <si>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</si>
  <si>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</si>
  <si>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</si>
  <si>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</si>
  <si>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</si>
  <si>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</si>
  <si>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</si>
  <si>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</si>
  <si>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</si>
  <si>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</si>
  <si>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</si>
  <si>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</si>
  <si>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</si>
  <si>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</si>
  <si>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</si>
  <si>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</si>
  <si>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</si>
  <si>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</si>
  <si>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</si>
  <si>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</si>
  <si>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</si>
  <si>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</si>
  <si>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</si>
  <si>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</si>
  <si>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</si>
  <si>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</si>
  <si>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</si>
  <si>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</si>
  <si>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</si>
  <si>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</si>
  <si>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</si>
  <si>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</si>
  <si>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</si>
  <si>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</si>
  <si>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</si>
  <si>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</si>
  <si>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</si>
  <si>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</si>
  <si>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</si>
  <si>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</si>
  <si>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</si>
  <si>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</si>
  <si>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</si>
  <si>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</si>
  <si>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</si>
  <si>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</si>
  <si>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</si>
  <si>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</si>
  <si>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</si>
  <si>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</si>
  <si>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</si>
  <si>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</si>
  <si>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</si>
  <si>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</si>
  <si>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</si>
  <si>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</si>
  <si>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</si>
  <si>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</si>
  <si>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</si>
  <si>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</si>
  <si>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</si>
  <si>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</si>
  <si>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</si>
  <si>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</si>
  <si>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</si>
  <si>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</si>
  <si>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</si>
  <si>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</si>
  <si>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</si>
  <si>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</si>
  <si>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</si>
  <si>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</si>
  <si>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</si>
  <si>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</si>
  <si>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</si>
  <si>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</si>
  <si>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</si>
  <si>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</si>
  <si>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</si>
  <si>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</si>
  <si>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</si>
  <si>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</si>
  <si>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</si>
  <si>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</si>
  <si>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</si>
  <si>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</si>
  <si>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</si>
  <si>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</si>
  <si>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</si>
  <si>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</si>
  <si>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</si>
  <si>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</si>
  <si>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</si>
  <si>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</si>
  <si>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</si>
  <si>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</si>
  <si>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</si>
  <si>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</si>
  <si>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</si>
  <si>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</si>
  <si>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</si>
  <si>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</si>
  <si>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</si>
  <si>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</si>
  <si>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</si>
  <si>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</si>
  <si>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</si>
  <si>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</si>
  <si>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</si>
  <si>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</si>
  <si>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</si>
  <si>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</si>
  <si>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</si>
  <si>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</si>
  <si>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</si>
  <si>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</si>
  <si>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</si>
  <si>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</si>
  <si>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</si>
  <si>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</si>
  <si>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</si>
  <si>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</si>
  <si>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</si>
  <si>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</si>
  <si>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</si>
  <si>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</si>
  <si>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</si>
  <si>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</si>
  <si>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</si>
  <si>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</si>
  <si>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</si>
  <si>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</si>
  <si>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</si>
  <si>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</si>
  <si>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</si>
  <si>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</si>
  <si>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</si>
  <si>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</si>
  <si>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</si>
  <si>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</si>
  <si>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</si>
  <si>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</si>
  <si>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</si>
  <si>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</si>
  <si>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</si>
  <si>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</si>
  <si>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</si>
  <si>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</si>
  <si>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</si>
  <si>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</si>
  <si>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</si>
  <si>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</si>
  <si>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</si>
  <si>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</si>
  <si>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</si>
  <si>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</si>
  <si>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</si>
  <si>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</si>
  <si>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</si>
  <si>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</si>
  <si>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</si>
  <si>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</si>
  <si>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</si>
  <si>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</si>
  <si>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</si>
  <si>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</si>
  <si>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</si>
  <si>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</si>
  <si>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</si>
  <si>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</si>
  <si>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</si>
  <si>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</si>
  <si>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</si>
  <si>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</si>
  <si>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</si>
  <si>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</si>
  <si>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</si>
  <si>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</si>
  <si>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</si>
  <si>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</si>
  <si>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</si>
  <si>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</si>
  <si>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</si>
  <si>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</si>
  <si>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</si>
  <si>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</si>
  <si>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</si>
  <si>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</si>
  <si>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</si>
  <si>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</si>
  <si>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</si>
  <si>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</si>
  <si>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</si>
  <si>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</si>
  <si>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</si>
  <si>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</si>
  <si>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</si>
  <si>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</si>
  <si>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</si>
  <si>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</si>
  <si>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</si>
  <si>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</si>
  <si>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</si>
  <si>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</si>
  <si>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</si>
  <si>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</si>
  <si>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</si>
  <si>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</si>
  <si>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</si>
  <si>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</si>
  <si>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</si>
  <si>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</si>
  <si>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</si>
  <si>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</si>
  <si>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</si>
  <si>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</si>
  <si>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</si>
  <si>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</si>
  <si>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</si>
  <si>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</si>
  <si>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</si>
  <si>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</si>
  <si>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</si>
  <si>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</si>
  <si>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</si>
  <si>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</si>
  <si>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</si>
  <si>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</si>
  <si>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</si>
  <si>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</si>
  <si>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</si>
  <si>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</si>
  <si>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</si>
  <si>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</si>
  <si>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</si>
  <si>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</si>
  <si>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</si>
  <si>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</si>
  <si>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</si>
  <si>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</si>
  <si>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</si>
  <si>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</si>
  <si>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</si>
  <si>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</si>
  <si>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</si>
  <si>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</si>
  <si>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</si>
  <si>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</si>
  <si>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</si>
  <si>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</si>
  <si>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</si>
  <si>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</si>
  <si>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</si>
  <si>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</si>
  <si>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</si>
  <si>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</si>
  <si>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</si>
  <si>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</si>
  <si>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</si>
  <si>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</si>
  <si>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</si>
  <si>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</si>
  <si>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</si>
  <si>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</si>
  <si>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</si>
  <si>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</si>
  <si>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</si>
  <si>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</si>
  <si>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</si>
  <si>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</si>
  <si>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</si>
  <si>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</si>
  <si>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</si>
  <si>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</si>
  <si>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</si>
  <si>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</si>
  <si>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</si>
  <si>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</si>
  <si>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</si>
  <si>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</si>
  <si>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</si>
  <si>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</si>
  <si>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</si>
  <si>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</si>
  <si>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</si>
  <si>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</si>
  <si>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</si>
  <si>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</si>
  <si>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</si>
  <si>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</si>
  <si>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</si>
  <si>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</si>
  <si>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</si>
  <si>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</si>
  <si>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</si>
  <si>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</si>
  <si>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</si>
  <si>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</si>
  <si>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</si>
  <si>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</si>
  <si>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</si>
  <si>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</si>
  <si>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</si>
  <si>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</si>
  <si>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</si>
  <si>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</si>
  <si>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</si>
  <si>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</si>
  <si>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</si>
  <si>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</si>
  <si>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</si>
  <si>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</si>
  <si>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</si>
  <si>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</si>
  <si>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</si>
  <si>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</si>
  <si>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</si>
  <si>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</si>
  <si>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</si>
  <si>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</si>
  <si>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</si>
  <si>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</si>
  <si>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</si>
  <si>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</si>
  <si>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</si>
  <si>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</si>
  <si>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</si>
  <si>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</si>
  <si>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</si>
  <si>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</si>
  <si>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</si>
  <si>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</si>
  <si>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</si>
  <si>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</si>
  <si>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</si>
  <si>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</si>
  <si>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</si>
  <si>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</si>
  <si>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</si>
  <si>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</si>
  <si>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</si>
  <si>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</si>
  <si>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</si>
  <si>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</si>
  <si>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</si>
  <si>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</si>
  <si>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</si>
  <si>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</si>
  <si>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</si>
  <si>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</si>
  <si>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</si>
  <si>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</si>
  <si>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</si>
  <si>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</si>
  <si>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</si>
  <si>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</si>
  <si>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</si>
  <si>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</si>
  <si>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</si>
  <si>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</si>
  <si>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</si>
  <si>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</si>
  <si>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</si>
  <si>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</si>
  <si>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</si>
  <si>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</si>
  <si>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</si>
  <si>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</si>
  <si>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</si>
  <si>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</si>
  <si>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</si>
  <si>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</si>
  <si>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</si>
  <si>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</si>
  <si>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</si>
  <si>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</si>
  <si>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</si>
  <si>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</si>
  <si>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</si>
  <si>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</si>
  <si>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</si>
  <si>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</si>
  <si>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</si>
  <si>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</si>
  <si>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</si>
  <si>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</si>
  <si>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</si>
  <si>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</si>
  <si>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</si>
  <si>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</si>
  <si>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</si>
  <si>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</si>
  <si>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</si>
  <si>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</si>
  <si>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</si>
  <si>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</si>
  <si>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</si>
  <si>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</si>
  <si>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</si>
  <si>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</si>
  <si>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</si>
  <si>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</si>
  <si>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</si>
  <si>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</si>
  <si>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</si>
  <si>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</si>
  <si>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</si>
  <si>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</si>
  <si>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</si>
  <si>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</si>
  <si>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</si>
  <si>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</si>
  <si>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</si>
  <si>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</si>
  <si>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</si>
  <si>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</si>
  <si>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</si>
  <si>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</si>
  <si>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</si>
  <si>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</si>
  <si>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</si>
  <si>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</si>
  <si>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</si>
  <si>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</si>
  <si>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</si>
  <si>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</si>
  <si>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</si>
  <si>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</si>
  <si>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</si>
  <si>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</si>
  <si>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</si>
  <si>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</si>
  <si>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</si>
  <si>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</si>
  <si>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</si>
  <si>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</si>
  <si>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</si>
  <si>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</si>
  <si>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</si>
  <si>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</si>
  <si>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</si>
  <si>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</si>
  <si>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</si>
  <si>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</si>
  <si>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</si>
  <si>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</si>
  <si>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</si>
  <si>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</si>
  <si>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</si>
  <si>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</si>
  <si>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</si>
  <si>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</si>
  <si>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</si>
  <si>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</si>
  <si>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</si>
  <si>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</si>
  <si>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</si>
  <si>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</si>
  <si>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</si>
  <si>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</si>
  <si>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</si>
  <si>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</si>
  <si>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</si>
  <si>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</si>
  <si>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</si>
  <si>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</si>
  <si>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</si>
  <si>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</si>
  <si>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</si>
  <si>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</si>
  <si>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</si>
  <si>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</si>
  <si>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</si>
  <si>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</si>
  <si>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</si>
  <si>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</si>
  <si>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</si>
  <si>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</si>
  <si>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</si>
  <si>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</si>
  <si>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</si>
  <si>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</si>
  <si>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</si>
  <si>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</si>
  <si>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</si>
  <si>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</si>
  <si>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</si>
  <si>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</si>
  <si>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</si>
  <si>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</si>
  <si>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</si>
  <si>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</si>
  <si>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</si>
  <si>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</si>
  <si>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</si>
  <si>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</si>
  <si>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</si>
  <si>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</si>
  <si>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</si>
  <si>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</si>
  <si>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</si>
  <si>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</si>
  <si>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</si>
  <si>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</si>
  <si>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</si>
  <si>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</si>
  <si>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</si>
  <si>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</si>
  <si>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</si>
  <si>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</si>
  <si>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</si>
  <si>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</si>
  <si>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</si>
  <si>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</si>
  <si>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</si>
  <si>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</si>
  <si>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</si>
  <si>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</si>
  <si>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</si>
  <si>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</si>
  <si>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</si>
  <si>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</si>
  <si>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</si>
  <si>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</si>
  <si>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</si>
  <si>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</si>
  <si>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</si>
  <si>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</si>
  <si>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</si>
  <si>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</si>
  <si>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</si>
  <si>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</si>
  <si>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</si>
  <si>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</si>
  <si>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</si>
  <si>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</si>
  <si>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</si>
  <si>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</si>
  <si>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</si>
  <si>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</si>
  <si>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</si>
  <si>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</si>
  <si>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</si>
  <si>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</si>
  <si>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</si>
  <si>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</si>
  <si>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</si>
  <si>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</si>
  <si>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</si>
  <si>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</si>
  <si>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</si>
  <si>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</si>
  <si>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</si>
  <si>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</si>
  <si>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</si>
  <si>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</si>
  <si>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</si>
  <si>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</si>
  <si>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</si>
  <si>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</si>
  <si>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</si>
  <si>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</si>
  <si>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</si>
  <si>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</si>
  <si>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</si>
  <si>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</si>
  <si>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</si>
  <si>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</si>
  <si>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</si>
  <si>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</si>
  <si>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</si>
  <si>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</si>
  <si>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</si>
  <si>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</si>
  <si>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</si>
  <si>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</si>
  <si>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</si>
  <si>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</si>
  <si>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</si>
  <si>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</si>
  <si>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</si>
  <si>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</si>
  <si>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</si>
  <si>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</si>
  <si>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</si>
  <si>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</si>
  <si>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</si>
  <si>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</si>
  <si>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</si>
  <si>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</si>
  <si>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</si>
  <si>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</si>
  <si>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</si>
  <si>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</si>
  <si>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</si>
  <si>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</si>
  <si>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</si>
  <si>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</si>
  <si>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</si>
  <si>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</si>
  <si>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</si>
  <si>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</si>
  <si>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</si>
  <si>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</si>
  <si>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</si>
  <si>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</si>
  <si>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</si>
  <si>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</si>
  <si>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</si>
  <si>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</si>
  <si>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</si>
  <si>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</si>
  <si>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</si>
  <si>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</si>
  <si>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</si>
  <si>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</si>
  <si>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</si>
  <si>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</si>
  <si>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</si>
  <si>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</si>
  <si>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</si>
  <si>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</si>
  <si>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</si>
  <si>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</si>
  <si>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</si>
  <si>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</si>
  <si>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</si>
  <si>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</si>
  <si>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</si>
  <si>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</si>
  <si>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</si>
  <si>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</si>
  <si>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</si>
  <si>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</si>
  <si>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</si>
  <si>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</si>
  <si>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</si>
  <si>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</si>
  <si>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</si>
  <si>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</si>
  <si>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</si>
  <si>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</si>
  <si>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</si>
  <si>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</si>
  <si>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</si>
  <si>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</si>
  <si>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</si>
  <si>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</si>
  <si>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</si>
  <si>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</si>
  <si>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</si>
  <si>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</si>
  <si>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</si>
  <si>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</si>
  <si>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</si>
  <si>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</si>
  <si>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</si>
  <si>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</si>
  <si>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</si>
  <si>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</si>
  <si>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</si>
  <si>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</si>
  <si>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</si>
  <si>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</si>
  <si>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</si>
  <si>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</si>
  <si>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</si>
  <si>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</si>
  <si>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</si>
  <si>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</si>
  <si>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</si>
  <si>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</si>
  <si>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</si>
  <si>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</si>
  <si>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</si>
  <si>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</si>
  <si>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</si>
  <si>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</si>
  <si>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</si>
  <si>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</si>
  <si>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</si>
  <si>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</si>
  <si>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</si>
  <si>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</si>
  <si>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</si>
  <si>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</si>
  <si>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</si>
  <si>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</si>
  <si>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</si>
  <si>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</si>
  <si>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</si>
  <si>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</si>
  <si>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</si>
  <si>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</si>
  <si>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</si>
  <si>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</si>
  <si>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</si>
  <si>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</si>
  <si>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</si>
  <si>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</si>
  <si>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</si>
  <si>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</si>
  <si>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</si>
  <si>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</si>
  <si>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</si>
  <si>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</si>
  <si>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</si>
  <si>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</si>
  <si>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</si>
  <si>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</si>
  <si>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</si>
  <si>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</si>
  <si>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</si>
  <si>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</si>
  <si>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</si>
  <si>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</si>
  <si>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</si>
  <si>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</si>
  <si>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</si>
  <si>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</si>
  <si>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</si>
  <si>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</si>
  <si>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</si>
  <si>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</si>
  <si>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</si>
  <si>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</si>
  <si>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</si>
  <si>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</si>
  <si>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</si>
  <si>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</si>
  <si>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</si>
  <si>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</si>
  <si>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</si>
  <si>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</si>
  <si>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</si>
  <si>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</si>
  <si>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</si>
  <si>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</si>
  <si>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</si>
  <si>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</si>
  <si>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</si>
  <si>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</si>
  <si>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</si>
  <si>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</si>
  <si>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</si>
  <si>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</si>
  <si>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</si>
  <si>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</si>
  <si>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</si>
  <si>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</si>
  <si>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</si>
  <si>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</si>
  <si>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</si>
  <si>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</si>
  <si>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</si>
  <si>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</si>
  <si>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</si>
  <si>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</si>
  <si>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</si>
  <si>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</si>
  <si>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</si>
  <si>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</si>
  <si>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</si>
  <si>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</si>
  <si>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</si>
  <si>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</si>
  <si>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</si>
  <si>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</si>
  <si>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</si>
  <si>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</si>
  <si>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</si>
  <si>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</si>
  <si>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</si>
  <si>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</si>
  <si>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</si>
  <si>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</si>
  <si>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</si>
  <si>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</si>
  <si>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</si>
  <si>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</si>
  <si>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</si>
  <si>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</si>
  <si>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</si>
  <si>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</si>
  <si>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</si>
  <si>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</si>
  <si>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</si>
  <si>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</si>
  <si>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</si>
  <si>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</si>
  <si>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</si>
  <si>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</si>
  <si>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</si>
  <si>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</si>
  <si>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</si>
  <si>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</si>
  <si>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</si>
  <si>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</si>
  <si>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</si>
  <si>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</si>
  <si>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</si>
  <si>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</si>
  <si>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</si>
  <si>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</si>
  <si>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</si>
  <si>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</si>
  <si>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</si>
  <si>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</si>
  <si>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</si>
  <si>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</si>
  <si>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</si>
  <si>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</si>
  <si>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</si>
  <si>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</si>
  <si>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</si>
  <si>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</si>
  <si>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</si>
  <si>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</si>
  <si>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</si>
  <si>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</si>
  <si>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</si>
  <si>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</si>
  <si>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</si>
  <si>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</si>
  <si>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</si>
  <si>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</si>
  <si>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</si>
  <si>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</si>
  <si>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</si>
  <si>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</si>
  <si>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</si>
  <si>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</si>
  <si>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</si>
  <si>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</si>
  <si>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</si>
  <si>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</si>
  <si>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</si>
  <si>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</si>
  <si>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</si>
  <si>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</si>
  <si>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</si>
  <si>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</si>
  <si>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</si>
  <si>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</si>
  <si>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</si>
  <si>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</si>
  <si>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</si>
  <si>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</si>
  <si>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</si>
  <si>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</si>
  <si>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</si>
  <si>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</si>
  <si>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</si>
  <si>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</si>
  <si>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</si>
  <si>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</si>
  <si>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</si>
  <si>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</si>
  <si>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</si>
  <si>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</si>
  <si>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</si>
  <si>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</si>
  <si>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</si>
  <si>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</si>
  <si>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</si>
  <si>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</si>
  <si>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</si>
  <si>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</si>
  <si>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</si>
  <si>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</si>
  <si>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</si>
  <si>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</si>
  <si>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</si>
  <si>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</si>
  <si>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</si>
  <si>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</si>
  <si>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</si>
  <si>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</si>
  <si>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</si>
  <si>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</si>
  <si>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</si>
  <si>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</si>
  <si>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</si>
  <si>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</si>
  <si>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</si>
  <si>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</si>
  <si>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</si>
  <si>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</si>
  <si>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</si>
  <si>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</si>
  <si>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</si>
  <si>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</si>
  <si>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</si>
  <si>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</si>
  <si>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</si>
  <si>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</si>
  <si>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</si>
  <si>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</si>
  <si>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</si>
  <si>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</si>
  <si>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</si>
  <si>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</si>
  <si>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</si>
  <si>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</si>
  <si>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</si>
  <si>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</si>
  <si>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</si>
  <si>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</si>
  <si>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</si>
  <si>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</si>
  <si>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</si>
  <si>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</si>
  <si>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</si>
  <si>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</si>
  <si>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</si>
  <si>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</si>
  <si>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</si>
  <si>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</si>
  <si>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</si>
  <si>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</si>
  <si>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</si>
  <si>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</si>
  <si>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</si>
  <si>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</si>
  <si>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</si>
  <si>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</si>
  <si>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</si>
  <si>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</si>
  <si>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</si>
  <si>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</si>
  <si>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</si>
  <si>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</si>
  <si>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</si>
  <si>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</si>
  <si>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</si>
  <si>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</si>
  <si>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</si>
  <si>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</si>
  <si>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</si>
  <si>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</si>
  <si>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</si>
  <si>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</si>
  <si>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</si>
  <si>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</si>
  <si>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</si>
  <si>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</si>
  <si>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</si>
  <si>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</si>
  <si>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</si>
  <si>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</si>
  <si>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</si>
  <si>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</si>
  <si>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</si>
  <si>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</si>
  <si>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</si>
  <si>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</si>
  <si>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</si>
  <si>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</si>
  <si>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</si>
  <si>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</si>
  <si>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</si>
  <si>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</si>
  <si>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</si>
  <si>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</si>
  <si>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</si>
  <si>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</si>
  <si>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</si>
  <si>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</si>
  <si>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</si>
  <si>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</si>
  <si>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</si>
  <si>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</si>
  <si>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</si>
  <si>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</si>
  <si>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</si>
  <si>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</si>
  <si>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</si>
  <si>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</si>
  <si>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</si>
  <si>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</si>
  <si>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</si>
  <si>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</si>
  <si>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</si>
  <si>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</si>
  <si>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</si>
  <si>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</si>
  <si>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</si>
  <si>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</si>
  <si>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</si>
  <si>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</si>
  <si>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</si>
  <si>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</si>
  <si>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</si>
  <si>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</si>
  <si>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</si>
  <si>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</si>
  <si>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</si>
  <si>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</si>
  <si>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</si>
  <si>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</si>
  <si>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</si>
  <si>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</si>
  <si>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</si>
  <si>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</si>
  <si>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</si>
  <si>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</si>
  <si>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</si>
  <si>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</si>
  <si>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</si>
  <si>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</si>
  <si>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</si>
  <si>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</si>
  <si>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</si>
  <si>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</si>
  <si>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</si>
  <si>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</si>
  <si>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</si>
  <si>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</si>
  <si>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</si>
  <si>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</si>
  <si>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</si>
  <si>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</si>
  <si>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</si>
  <si>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</si>
  <si>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</si>
  <si>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</si>
  <si>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</si>
  <si>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</si>
  <si>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</si>
  <si>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</si>
  <si>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</si>
  <si>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</si>
  <si>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</si>
  <si>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</si>
  <si>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</si>
  <si>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</si>
  <si>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</si>
  <si>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</si>
  <si>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</si>
  <si>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</si>
  <si>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</si>
  <si>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</si>
  <si>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</si>
  <si>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</si>
  <si>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</si>
  <si>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</si>
  <si>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</si>
  <si>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</si>
  <si>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</si>
  <si>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</si>
  <si>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</si>
  <si>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</si>
  <si>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</si>
  <si>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</si>
  <si>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</si>
  <si>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</si>
  <si>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</si>
  <si>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</si>
  <si>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</si>
  <si>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</si>
  <si>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</si>
  <si>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</si>
  <si>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</si>
  <si>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</si>
  <si>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</si>
  <si>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</si>
  <si>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</si>
  <si>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</si>
  <si>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</si>
  <si>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</si>
  <si>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</si>
  <si>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</si>
  <si>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</si>
  <si>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</si>
  <si>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</si>
  <si>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</si>
  <si>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</si>
  <si>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</si>
  <si>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</si>
  <si>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</si>
  <si>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</si>
  <si>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</si>
  <si>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</si>
  <si>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</si>
  <si>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</si>
  <si>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</si>
  <si>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</si>
  <si>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</si>
  <si>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</si>
  <si>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</si>
  <si>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</si>
  <si>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</si>
  <si>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</si>
  <si>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</si>
  <si>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</si>
  <si>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</si>
  <si>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</si>
  <si>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</si>
  <si>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</si>
  <si>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</si>
  <si>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</si>
  <si>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</si>
  <si>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</si>
  <si>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</si>
  <si>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</si>
  <si>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</si>
  <si>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</si>
  <si>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</si>
  <si>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</si>
  <si>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</si>
  <si>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</si>
  <si>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</si>
  <si>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</si>
  <si>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</si>
  <si>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</si>
  <si>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</si>
  <si>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</si>
  <si>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</si>
  <si>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</si>
  <si>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</si>
  <si>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</si>
  <si>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</si>
  <si>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</si>
  <si>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</si>
  <si>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</si>
  <si>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</si>
  <si>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</si>
  <si>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</si>
  <si>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</si>
  <si>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</si>
  <si>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</si>
  <si>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</si>
  <si>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</si>
  <si>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</si>
  <si>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</si>
  <si>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</si>
  <si>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</si>
  <si>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</si>
  <si>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</si>
  <si>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</si>
  <si>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</si>
  <si>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</si>
  <si>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</si>
  <si>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</si>
  <si>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</si>
  <si>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</si>
  <si>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</si>
  <si>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</si>
  <si>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</si>
  <si>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</si>
  <si>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</si>
  <si>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</si>
  <si>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</si>
  <si>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</si>
  <si>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</si>
  <si>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</si>
  <si>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</si>
  <si>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</si>
  <si>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</si>
  <si>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</si>
  <si>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</si>
  <si>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</si>
  <si>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</si>
  <si>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</si>
  <si>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</si>
  <si>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</si>
  <si>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</si>
  <si>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</si>
  <si>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</si>
  <si>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</si>
  <si>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</si>
  <si>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</si>
  <si>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</si>
  <si>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</si>
  <si>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</si>
  <si>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</si>
  <si>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</si>
  <si>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</si>
  <si>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</si>
  <si>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</si>
  <si>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</si>
  <si>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</si>
  <si>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</si>
  <si>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</si>
  <si>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</si>
  <si>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</si>
  <si>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</si>
  <si>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</si>
  <si>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</si>
  <si>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</si>
  <si>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</si>
  <si>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</si>
  <si>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</si>
  <si>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</si>
  <si>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</si>
  <si>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</si>
  <si>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</si>
  <si>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</si>
  <si>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</si>
  <si>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</si>
  <si>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</si>
  <si>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</si>
  <si>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</si>
  <si>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</si>
  <si>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</si>
  <si>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</si>
  <si>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</si>
  <si>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</si>
  <si>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</si>
  <si>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</si>
  <si>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</si>
  <si>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</si>
  <si>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</si>
  <si>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</si>
  <si>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</si>
  <si>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</si>
  <si>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</si>
  <si>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</si>
  <si>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</si>
  <si>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</si>
  <si>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</si>
  <si>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</si>
  <si>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</si>
  <si>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</si>
  <si>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</si>
  <si>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</si>
  <si>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</si>
  <si>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</si>
  <si>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</si>
  <si>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</si>
  <si>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</si>
  <si>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</si>
  <si>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</si>
  <si>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</si>
  <si>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</si>
  <si>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</si>
  <si>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</si>
  <si>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</si>
  <si>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</si>
  <si>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</si>
  <si>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</si>
  <si>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</si>
  <si>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</si>
  <si>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</si>
  <si>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</si>
  <si>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</si>
  <si>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</si>
  <si>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</si>
  <si>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</si>
  <si>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</si>
  <si>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</si>
  <si>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</si>
  <si>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</si>
  <si>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</si>
  <si>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</si>
  <si>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</si>
  <si>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</si>
  <si>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</si>
  <si>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</si>
  <si>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</si>
  <si>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</si>
  <si>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</si>
  <si>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</si>
  <si>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</si>
  <si>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</si>
  <si>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</si>
  <si>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</si>
  <si>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</si>
  <si>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</si>
  <si>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</si>
  <si>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</si>
  <si>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</si>
  <si>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</si>
  <si>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</si>
  <si>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</si>
  <si>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</si>
  <si>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</si>
  <si>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</si>
  <si>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</si>
  <si>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</si>
  <si>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</si>
  <si>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</si>
  <si>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</si>
  <si>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</si>
  <si>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</si>
  <si>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</si>
  <si>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</si>
  <si>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</si>
  <si>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</si>
  <si>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</si>
  <si>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</si>
  <si>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</si>
  <si>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</si>
  <si>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</si>
  <si>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</si>
  <si>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</si>
  <si>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</si>
  <si>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</si>
  <si>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</si>
  <si>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</si>
  <si>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</si>
  <si>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</si>
  <si>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</si>
  <si>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</si>
  <si>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</si>
  <si>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</si>
  <si>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</si>
  <si>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</si>
  <si>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</si>
  <si>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</si>
  <si>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</si>
  <si>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</si>
  <si>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</si>
  <si>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</si>
  <si>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</si>
  <si>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</si>
  <si>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</si>
  <si>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</si>
  <si>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</si>
  <si>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</si>
  <si>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</si>
  <si>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</si>
  <si>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</si>
  <si>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</si>
  <si>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</si>
  <si>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</si>
  <si>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</si>
  <si>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</si>
  <si>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</si>
  <si>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</si>
  <si>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</si>
  <si>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</si>
  <si>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</si>
  <si>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</si>
  <si>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</si>
  <si>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</si>
  <si>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</si>
  <si>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</si>
  <si>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</si>
  <si>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</si>
  <si>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</si>
  <si>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</si>
  <si>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</si>
  <si>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</si>
  <si>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</si>
  <si>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</si>
  <si>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</si>
  <si>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</si>
  <si>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</si>
  <si>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</si>
  <si>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</si>
  <si>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</si>
  <si>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</si>
  <si>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</si>
  <si>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</si>
  <si>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</si>
  <si>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</si>
  <si>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</si>
  <si>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</si>
  <si>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</si>
  <si>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</si>
  <si>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</si>
  <si>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</si>
  <si>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</si>
  <si>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</si>
  <si>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</si>
  <si>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</si>
  <si>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</si>
  <si>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</si>
  <si>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</si>
  <si>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</si>
  <si>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</si>
  <si>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</si>
  <si>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</si>
  <si>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</si>
  <si>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</si>
  <si>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</si>
  <si>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</si>
  <si>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</si>
  <si>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</si>
  <si>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</si>
  <si>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</si>
  <si>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</si>
  <si>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</si>
  <si>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</si>
  <si>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</si>
  <si>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</si>
  <si>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</si>
  <si>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</si>
  <si>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</si>
  <si>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</si>
  <si>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</si>
  <si>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</si>
  <si>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</si>
  <si>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</si>
  <si>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</si>
  <si>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</si>
  <si>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</si>
  <si>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</si>
  <si>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</si>
  <si>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</si>
  <si>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</si>
  <si>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</si>
  <si>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</si>
  <si>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</si>
  <si>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</si>
  <si>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</si>
  <si>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</si>
  <si>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</si>
  <si>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</si>
  <si>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</si>
  <si>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</si>
  <si>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</si>
  <si>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</si>
  <si>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</si>
  <si>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</si>
  <si>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</si>
  <si>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</si>
  <si>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</si>
  <si>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</si>
  <si>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</si>
  <si>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</si>
  <si>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</si>
  <si>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</si>
  <si>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</si>
  <si>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</si>
  <si>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</si>
  <si>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</si>
  <si>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</si>
  <si>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</si>
  <si>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</si>
  <si>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</si>
  <si>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</si>
  <si>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</si>
  <si>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</si>
  <si>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</si>
  <si>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</si>
  <si>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</si>
  <si>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</si>
  <si>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</si>
  <si>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</si>
  <si>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</si>
  <si>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</si>
  <si>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</si>
  <si>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</si>
  <si>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</si>
  <si>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</si>
  <si>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</si>
  <si>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</si>
  <si>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</si>
  <si>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</si>
  <si>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</si>
  <si>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</si>
  <si>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</si>
  <si>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</si>
  <si>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</si>
  <si>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</si>
  <si>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</si>
  <si>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</si>
  <si>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</si>
  <si>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</si>
  <si>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</si>
  <si>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</si>
  <si>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</si>
  <si>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</si>
  <si>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</si>
  <si>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</si>
  <si>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</si>
  <si>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</si>
  <si>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</si>
  <si>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</si>
  <si>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</si>
  <si>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</si>
  <si>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</si>
  <si>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</si>
  <si>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</si>
  <si>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</si>
  <si>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</si>
  <si>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</si>
  <si>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</si>
  <si>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</si>
  <si>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</si>
  <si>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</si>
  <si>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</si>
  <si>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</si>
  <si>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</si>
  <si>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</si>
  <si>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</si>
  <si>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</si>
  <si>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</si>
  <si>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</si>
  <si>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</si>
  <si>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</si>
  <si>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</si>
  <si>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</si>
  <si>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</si>
  <si>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</si>
  <si>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</si>
  <si>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</si>
  <si>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</si>
  <si>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</si>
  <si>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</si>
  <si>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</si>
  <si>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</si>
  <si>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</si>
  <si>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</si>
  <si>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</si>
  <si>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</si>
  <si>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</si>
  <si>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</si>
  <si>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</si>
  <si>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</si>
  <si>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</si>
  <si>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</si>
  <si>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</si>
  <si>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</si>
  <si>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</si>
  <si>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</si>
  <si>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</si>
  <si>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</si>
  <si>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</si>
  <si>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</si>
  <si>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</si>
  <si>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</si>
  <si>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</si>
  <si>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</si>
  <si>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</si>
  <si>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</si>
  <si>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</si>
  <si>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</si>
  <si>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</si>
  <si>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</si>
  <si>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</si>
  <si>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</si>
  <si>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</si>
  <si>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</si>
  <si>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</si>
  <si>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</si>
  <si>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</si>
  <si>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</si>
  <si>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</si>
  <si>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</si>
  <si>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</si>
  <si>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</si>
  <si>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</si>
  <si>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</si>
  <si>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</si>
  <si>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</si>
  <si>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</si>
  <si>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</si>
  <si>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</si>
  <si>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</si>
  <si>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</si>
  <si>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</si>
  <si>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</si>
  <si>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</si>
  <si>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</si>
  <si>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</si>
  <si>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</si>
  <si>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</si>
  <si>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</si>
  <si>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</si>
  <si>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</si>
  <si>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</si>
  <si>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</si>
  <si>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</si>
  <si>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</si>
  <si>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</si>
  <si>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</si>
  <si>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</si>
  <si>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</si>
  <si>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</si>
  <si>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</si>
  <si>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</si>
  <si>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</si>
  <si>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</si>
  <si>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</si>
  <si>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</si>
  <si>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</si>
  <si>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</si>
  <si>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</si>
  <si>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</si>
  <si>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</si>
  <si>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</si>
  <si>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</si>
  <si>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</si>
  <si>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</si>
  <si>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</si>
  <si>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</si>
  <si>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</si>
  <si>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</si>
  <si>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</si>
  <si>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</si>
  <si>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</si>
  <si>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</si>
  <si>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</si>
  <si>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</si>
  <si>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</si>
  <si>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</si>
  <si>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</si>
  <si>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</si>
  <si>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</si>
  <si>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</si>
  <si>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</si>
  <si>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</si>
  <si>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</si>
  <si>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</si>
  <si>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</si>
  <si>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</si>
  <si>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</si>
  <si>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</si>
  <si>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</si>
  <si>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</si>
  <si>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</si>
  <si>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</si>
  <si>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</si>
  <si>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</si>
  <si>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</si>
  <si>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</si>
  <si>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</si>
  <si>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</si>
  <si>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</si>
  <si>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</si>
  <si>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</si>
  <si>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</si>
  <si>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</si>
  <si>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</si>
  <si>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</si>
  <si>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</si>
  <si>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</si>
  <si>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</si>
  <si>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</si>
  <si>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</si>
  <si>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</si>
  <si>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</si>
  <si>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</si>
  <si>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</si>
  <si>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</si>
  <si>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</si>
  <si>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</si>
  <si>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</si>
  <si>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</si>
  <si>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</si>
  <si>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</si>
  <si>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</si>
  <si>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</si>
  <si>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</si>
  <si>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</si>
  <si>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</si>
  <si>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</si>
  <si>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</si>
  <si>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</si>
  <si>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</si>
  <si>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</si>
  <si>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</si>
  <si>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</si>
  <si>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</si>
  <si>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</si>
  <si>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</si>
  <si>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</si>
  <si>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</si>
  <si>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</si>
  <si>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</si>
  <si>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</si>
  <si>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</si>
  <si>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</si>
  <si>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</si>
  <si>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</si>
  <si>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</si>
  <si>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</si>
  <si>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</si>
  <si>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</si>
  <si>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</si>
  <si>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</si>
  <si>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</si>
  <si>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</si>
  <si>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</si>
  <si>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</si>
  <si>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</si>
  <si>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</si>
  <si>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</si>
  <si>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</si>
  <si>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</si>
  <si>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</si>
  <si>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</si>
  <si>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</si>
  <si>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</si>
  <si>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</si>
  <si>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</si>
  <si>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</si>
  <si>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</si>
  <si>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</si>
  <si>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</si>
  <si>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</si>
  <si>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</si>
  <si>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</si>
  <si>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</si>
  <si>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</si>
  <si>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</si>
  <si>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</si>
  <si>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</si>
  <si>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</si>
  <si>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</si>
  <si>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</si>
  <si>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</si>
  <si>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</si>
  <si>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</si>
  <si>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</si>
  <si>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</si>
  <si>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</si>
  <si>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</si>
  <si>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</si>
  <si>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</si>
  <si>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</si>
  <si>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</si>
  <si>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</si>
  <si>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</si>
  <si>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</si>
  <si>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</si>
  <si>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</si>
  <si>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</si>
  <si>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</si>
  <si>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</si>
  <si>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</si>
  <si>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</si>
  <si>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</si>
  <si>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</si>
  <si>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</si>
  <si>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</si>
  <si>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</si>
  <si>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</si>
  <si>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</si>
  <si>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</si>
  <si>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</si>
  <si>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</si>
  <si>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</si>
  <si>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</si>
  <si>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</si>
  <si>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</si>
  <si>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</si>
  <si>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</si>
  <si>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</si>
  <si>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</si>
  <si>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</si>
  <si>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</si>
  <si>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</si>
  <si>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</si>
  <si>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</si>
  <si>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</si>
  <si>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</si>
  <si>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</si>
  <si>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</si>
  <si>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</si>
  <si>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</si>
  <si>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</si>
  <si>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</si>
  <si>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</si>
  <si>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</si>
  <si>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</si>
  <si>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</si>
  <si>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</si>
  <si>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</si>
  <si>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</si>
  <si>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</si>
  <si>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</si>
  <si>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</si>
  <si>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</si>
  <si>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</si>
  <si>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</si>
  <si>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</si>
  <si>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</si>
  <si>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</si>
  <si>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</si>
  <si>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</si>
  <si>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</si>
  <si>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</si>
  <si>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</si>
  <si>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</si>
  <si>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</si>
  <si>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</si>
  <si>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</si>
  <si>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</si>
  <si>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</si>
  <si>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</si>
  <si>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</si>
  <si>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</si>
  <si>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</si>
  <si>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</si>
  <si>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</si>
  <si>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</si>
  <si>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</si>
  <si>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</si>
  <si>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</si>
  <si>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</si>
  <si>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</si>
  <si>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</si>
  <si>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</si>
  <si>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</si>
  <si>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</si>
  <si>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</si>
  <si>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</si>
  <si>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</si>
  <si>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</si>
  <si>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</si>
  <si>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</si>
  <si>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</si>
  <si>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</si>
  <si>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</si>
  <si>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</si>
  <si>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</si>
  <si>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</si>
  <si>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</si>
  <si>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</si>
  <si>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</si>
  <si>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</si>
  <si>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</si>
  <si>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</si>
  <si>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</si>
  <si>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</si>
  <si>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</si>
  <si>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</si>
  <si>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</si>
  <si>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</si>
  <si>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</si>
  <si>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</si>
  <si>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</si>
  <si>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</si>
  <si>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</si>
  <si>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</si>
  <si>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</si>
  <si>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</si>
  <si>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</si>
  <si>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</si>
  <si>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</si>
  <si>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</si>
  <si>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</si>
  <si>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</si>
  <si>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</si>
  <si>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</si>
  <si>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</si>
  <si>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</si>
  <si>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</si>
  <si>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</si>
  <si>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</si>
  <si>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</si>
  <si>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</si>
  <si>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</si>
  <si>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</si>
  <si>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</si>
  <si>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</si>
  <si>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</si>
  <si>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</si>
  <si>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</si>
  <si>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</si>
  <si>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</si>
  <si>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</si>
  <si>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</si>
  <si>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</si>
  <si>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</si>
  <si>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</si>
  <si>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</si>
  <si>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</si>
  <si>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</si>
  <si>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</si>
  <si>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</si>
  <si>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</si>
  <si>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</si>
  <si>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</si>
  <si>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</si>
  <si>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</si>
  <si>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</si>
  <si>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</si>
  <si>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</si>
  <si>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</si>
  <si>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</si>
  <si>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</si>
  <si>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</si>
  <si>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</si>
  <si>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</si>
  <si>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</si>
  <si>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</si>
  <si>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</si>
  <si>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</si>
  <si>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</si>
  <si>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</si>
  <si>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</si>
  <si>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</si>
  <si>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</si>
  <si>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</si>
  <si>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</si>
  <si>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</si>
  <si>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</si>
  <si>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</si>
  <si>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</si>
  <si>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</si>
  <si>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</si>
  <si>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</si>
  <si>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</si>
  <si>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</si>
  <si>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</si>
  <si>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</si>
  <si>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</si>
  <si>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</si>
  <si>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</si>
  <si>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</si>
  <si>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</si>
  <si>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</si>
  <si>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</si>
  <si>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</si>
  <si>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</si>
  <si>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</si>
  <si>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</si>
  <si>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</si>
  <si>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</si>
  <si>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</si>
  <si>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</si>
  <si>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</si>
  <si>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</si>
  <si>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</si>
  <si>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</si>
  <si>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</si>
  <si>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</si>
  <si>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</si>
  <si>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</si>
  <si>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</si>
  <si>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</si>
  <si>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</si>
  <si>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</si>
  <si>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</si>
  <si>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</si>
  <si>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</si>
  <si>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</si>
  <si>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</si>
  <si>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</si>
  <si>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</si>
  <si>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</si>
  <si>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</si>
  <si>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</si>
  <si>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</si>
  <si>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</si>
  <si>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</si>
  <si>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</si>
  <si>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</si>
  <si>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</si>
  <si>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</si>
  <si>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</si>
  <si>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</si>
  <si>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</si>
  <si>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</si>
  <si>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</si>
  <si>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</si>
  <si>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</si>
  <si>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</si>
  <si>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</si>
  <si>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</si>
  <si>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</si>
  <si>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</si>
  <si>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</si>
  <si>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</si>
  <si>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</si>
  <si>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</si>
  <si>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</si>
  <si>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</si>
  <si>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</si>
  <si>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</si>
  <si>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</si>
  <si>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</si>
  <si>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</si>
  <si>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</si>
  <si>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</si>
  <si>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</si>
  <si>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</si>
  <si>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</si>
  <si>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</si>
  <si>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</si>
  <si>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</si>
  <si>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</si>
  <si>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</si>
  <si>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</si>
  <si>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</si>
  <si>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</si>
  <si>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</si>
  <si>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</si>
  <si>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</si>
  <si>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</si>
  <si>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</si>
  <si>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</si>
  <si>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</si>
  <si>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</si>
  <si>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</si>
  <si>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</si>
  <si>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</si>
  <si>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</si>
  <si>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</si>
  <si>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</si>
  <si>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</si>
  <si>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</si>
  <si>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</si>
  <si>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</si>
  <si>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</si>
  <si>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</si>
  <si>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</si>
  <si>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</si>
  <si>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</si>
  <si>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</si>
  <si>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</si>
  <si>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</si>
  <si>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</si>
  <si>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</si>
  <si>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</si>
  <si>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</si>
  <si>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</si>
  <si>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</si>
  <si>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</si>
  <si>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</si>
  <si>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</si>
  <si>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</si>
  <si>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</si>
  <si>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</si>
  <si>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</si>
  <si>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</si>
  <si>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</si>
  <si>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</si>
  <si>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</si>
  <si>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</si>
  <si>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</si>
  <si>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</si>
  <si>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</si>
  <si>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</si>
  <si>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</si>
  <si>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</si>
  <si>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</si>
  <si>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</si>
  <si>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</si>
  <si>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</si>
  <si>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</si>
  <si>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</si>
  <si>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</si>
  <si>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</si>
  <si>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</si>
  <si>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</si>
  <si>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</si>
  <si>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</si>
  <si>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</si>
  <si>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</si>
  <si>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</si>
  <si>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</si>
  <si>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</si>
  <si>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</si>
  <si>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</si>
  <si>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</si>
  <si>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</si>
  <si>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</si>
  <si>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</si>
  <si>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</si>
  <si>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</si>
  <si>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</si>
  <si>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</si>
  <si>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</si>
  <si>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</si>
  <si>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</si>
  <si>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</si>
  <si>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</si>
  <si>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</si>
  <si>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</si>
  <si>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</si>
  <si>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</si>
  <si>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</si>
  <si>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</si>
  <si>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</si>
  <si>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</si>
  <si>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</si>
  <si>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</si>
  <si>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</si>
  <si>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</si>
  <si>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</si>
  <si>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</si>
  <si>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</si>
  <si>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</si>
  <si>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</si>
  <si>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</si>
  <si>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</si>
  <si>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</si>
  <si>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</si>
  <si>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</si>
  <si>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</si>
  <si>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</si>
  <si>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</si>
  <si>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</si>
  <si>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</si>
  <si>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</si>
  <si>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</si>
  <si>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</si>
  <si>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</si>
  <si>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</si>
  <si>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</si>
  <si>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</si>
  <si>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</si>
  <si>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</si>
  <si>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</si>
  <si>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</si>
  <si>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</si>
  <si>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</si>
  <si>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</si>
  <si>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</si>
  <si>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</si>
  <si>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</si>
  <si>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</si>
  <si>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</si>
  <si>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</si>
  <si>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</si>
  <si>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</si>
  <si>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</si>
  <si>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</si>
  <si>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</si>
  <si>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</si>
  <si>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</si>
  <si>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</si>
  <si>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</si>
  <si>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</si>
  <si>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</si>
  <si>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</si>
  <si>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</si>
  <si>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</si>
  <si>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</si>
  <si>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</si>
  <si>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</si>
  <si>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</si>
  <si>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</si>
  <si>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</si>
  <si>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</si>
  <si>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</si>
  <si>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</si>
  <si>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</si>
  <si>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</si>
  <si>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</si>
  <si>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</si>
  <si>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</si>
  <si>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</si>
  <si>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</si>
  <si>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</si>
  <si>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</si>
  <si>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</si>
  <si>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</si>
  <si>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</si>
  <si>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</si>
  <si>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</si>
  <si>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</si>
  <si>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</si>
  <si>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</si>
  <si>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</si>
  <si>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</si>
  <si>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</si>
  <si>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</si>
  <si>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</si>
  <si>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</si>
  <si>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</si>
  <si>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</si>
  <si>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</si>
  <si>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</si>
  <si>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</si>
  <si>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</si>
  <si>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</si>
  <si>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</si>
  <si>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</si>
  <si>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</si>
  <si>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</si>
  <si>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</si>
  <si>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</si>
  <si>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</si>
  <si>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</si>
  <si>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</si>
  <si>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</si>
  <si>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</si>
  <si>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</si>
  <si>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</si>
  <si>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</si>
  <si>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</si>
  <si>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</si>
  <si>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</si>
  <si>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</si>
  <si>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</si>
  <si>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</si>
  <si>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</si>
  <si>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</si>
  <si>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</si>
  <si>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</si>
  <si>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</si>
  <si>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</si>
  <si>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</si>
  <si>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</si>
  <si>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</si>
  <si>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</si>
  <si>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</si>
  <si>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</si>
  <si>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</si>
  <si>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</si>
  <si>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</si>
  <si>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</si>
  <si>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</si>
  <si>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</si>
  <si>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</si>
  <si>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</si>
  <si>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</si>
  <si>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</si>
  <si>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</si>
  <si>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</si>
  <si>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</si>
  <si>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</si>
  <si>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</si>
  <si>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</si>
  <si>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</si>
  <si>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</si>
  <si>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</si>
  <si>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</si>
  <si>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</si>
  <si>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</si>
  <si>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</si>
  <si>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</si>
  <si>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</si>
  <si>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</si>
  <si>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</si>
  <si>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</si>
  <si>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</si>
  <si>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</si>
  <si>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</si>
  <si>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</si>
  <si>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</si>
  <si>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</si>
  <si>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</si>
  <si>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</si>
  <si>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</si>
  <si>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</si>
  <si>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</si>
  <si>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</si>
  <si>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</si>
  <si>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</si>
  <si>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</si>
  <si>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</si>
  <si>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</si>
  <si>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</si>
  <si>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</si>
  <si>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</si>
  <si>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</si>
  <si>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</si>
  <si>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</si>
  <si>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</si>
  <si>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</si>
  <si>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</si>
  <si>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</si>
  <si>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</si>
  <si>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</si>
  <si>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</si>
  <si>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</si>
  <si>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</si>
  <si>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</si>
  <si>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</si>
  <si>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</si>
  <si>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</si>
  <si>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</si>
  <si>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</si>
  <si>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</si>
  <si>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</si>
  <si>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</si>
  <si>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</si>
  <si>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</si>
  <si>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</si>
  <si>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</si>
  <si>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</si>
  <si>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</si>
  <si>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</si>
  <si>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</si>
  <si>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</si>
  <si>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</si>
  <si>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</si>
  <si>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</si>
  <si>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</si>
  <si>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</si>
  <si>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</si>
  <si>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</si>
  <si>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</si>
  <si>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</si>
  <si>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</si>
  <si>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</si>
  <si>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</si>
  <si>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</si>
  <si>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</si>
  <si>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</si>
  <si>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</si>
  <si>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</si>
  <si>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</si>
  <si>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</si>
  <si>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</si>
  <si>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</si>
  <si>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</si>
  <si>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</si>
  <si>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</si>
  <si>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</si>
  <si>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</si>
  <si>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</si>
  <si>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</si>
  <si>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</si>
  <si>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</si>
  <si>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</si>
  <si>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</si>
  <si>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</si>
  <si>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</si>
  <si>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</si>
  <si>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</si>
  <si>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</si>
  <si>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</si>
  <si>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</si>
  <si>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</si>
  <si>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</si>
  <si>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</si>
  <si>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</si>
  <si>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</si>
  <si>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</si>
  <si>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</si>
  <si>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</si>
  <si>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</si>
  <si>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</si>
  <si>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</si>
  <si>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</si>
  <si>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</si>
  <si>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</si>
  <si>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</si>
  <si>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</si>
  <si>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</si>
  <si>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</si>
  <si>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</si>
  <si>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</si>
  <si>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</si>
  <si>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</si>
  <si>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</si>
  <si>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</si>
  <si>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</si>
  <si>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</si>
  <si>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</si>
  <si>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</si>
  <si>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</si>
  <si>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</si>
  <si>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</si>
  <si>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</si>
  <si>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</si>
  <si>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</si>
  <si>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</si>
  <si>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</si>
  <si>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</si>
  <si>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</si>
  <si>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</si>
  <si>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</si>
  <si>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</si>
  <si>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</si>
  <si>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</si>
  <si>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</si>
  <si>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</si>
  <si>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</si>
  <si>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</si>
  <si>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</si>
  <si>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</si>
  <si>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</si>
  <si>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</si>
  <si>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</si>
  <si>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</si>
  <si>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</si>
  <si>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</si>
  <si>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</si>
  <si>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</si>
  <si>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</si>
  <si>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</si>
  <si>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</si>
  <si>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</si>
  <si>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</si>
  <si>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</si>
  <si>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</si>
  <si>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</si>
  <si>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</si>
  <si>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</si>
  <si>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</si>
  <si>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</si>
  <si>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</si>
  <si>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</si>
  <si>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</si>
  <si>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</si>
  <si>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</si>
  <si>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</si>
  <si>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</si>
  <si>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</si>
  <si>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</si>
  <si>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</si>
  <si>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</si>
  <si>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</si>
  <si>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</si>
  <si>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</si>
  <si>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</si>
  <si>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</si>
  <si>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</si>
  <si>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</si>
  <si>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</si>
  <si>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</si>
  <si>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</si>
  <si>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</si>
  <si>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</si>
  <si>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</si>
  <si>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</si>
  <si>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</si>
  <si>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</si>
  <si>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</si>
  <si>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</si>
  <si>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</si>
  <si>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</si>
  <si>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</si>
  <si>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</si>
  <si>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</si>
  <si>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</si>
  <si>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</si>
  <si>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</si>
  <si>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</si>
  <si>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</si>
  <si>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</si>
  <si>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</si>
  <si>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</si>
  <si>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</si>
  <si>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</si>
  <si>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</si>
  <si>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</si>
  <si>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</si>
  <si>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</si>
  <si>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</si>
  <si>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</si>
  <si>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</si>
  <si>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</si>
  <si>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</si>
  <si>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</si>
  <si>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</si>
  <si>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</si>
  <si>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</si>
  <si>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</si>
  <si>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</si>
  <si>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</si>
  <si>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</si>
  <si>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</si>
  <si>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</si>
  <si>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</si>
  <si>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</si>
  <si>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</si>
  <si>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</si>
  <si>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</si>
  <si>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</si>
  <si>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</si>
  <si>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</si>
  <si>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</si>
  <si>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</si>
  <si>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</si>
  <si>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</si>
  <si>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</si>
  <si>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</si>
  <si>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</si>
  <si>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</si>
  <si>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</si>
  <si>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</si>
  <si>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</si>
  <si>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</si>
  <si>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</si>
  <si>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</si>
  <si>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</si>
  <si>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</si>
  <si>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</si>
  <si>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</si>
  <si>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</si>
  <si>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</si>
  <si>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</si>
  <si>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</si>
  <si>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</si>
  <si>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</si>
  <si>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</si>
  <si>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</si>
  <si>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</si>
  <si>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</si>
  <si>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</si>
  <si>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</si>
  <si>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</si>
  <si>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</si>
  <si>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</si>
  <si>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</si>
  <si>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</si>
  <si>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</si>
  <si>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</si>
  <si>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</si>
  <si>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</si>
  <si>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</si>
  <si>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</si>
  <si>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</si>
  <si>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</si>
  <si>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</si>
  <si>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</si>
  <si>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</si>
  <si>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</si>
  <si>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</si>
  <si>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</si>
  <si>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</si>
  <si>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</si>
  <si>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</si>
  <si>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</si>
  <si>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</si>
  <si>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</si>
  <si>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</si>
  <si>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</si>
  <si>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</si>
  <si>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</si>
  <si>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</si>
  <si>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</si>
  <si>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</si>
  <si>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</si>
  <si>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</si>
  <si>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</si>
  <si>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</si>
  <si>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</si>
  <si>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</si>
  <si>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</si>
  <si>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</si>
  <si>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</si>
  <si>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</si>
  <si>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</si>
  <si>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</si>
  <si>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</si>
  <si>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</si>
  <si>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</si>
  <si>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</si>
  <si>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</si>
  <si>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</si>
  <si>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</si>
  <si>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</si>
  <si>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</si>
  <si>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</si>
  <si>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</si>
  <si>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</si>
  <si>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</si>
  <si>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</si>
  <si>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</si>
  <si>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</si>
  <si>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</si>
  <si>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</si>
  <si>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</si>
  <si>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</si>
  <si>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</si>
  <si>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</si>
  <si>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</si>
  <si>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</si>
  <si>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</si>
  <si>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</si>
  <si>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</si>
  <si>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</si>
  <si>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</si>
  <si>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</si>
  <si>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</si>
  <si>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</si>
  <si>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</si>
  <si>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</si>
  <si>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</si>
  <si>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</si>
  <si>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</si>
  <si>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</si>
  <si>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</si>
  <si>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</si>
  <si>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</si>
  <si>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</si>
  <si>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</si>
  <si>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</si>
  <si>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</si>
  <si>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</si>
  <si>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</si>
  <si>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</si>
  <si>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</si>
  <si>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</si>
  <si>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</si>
  <si>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</si>
  <si>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</si>
  <si>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</si>
  <si>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</si>
  <si>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</si>
  <si>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</si>
  <si>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</si>
  <si>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</si>
  <si>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</si>
  <si>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</si>
  <si>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</si>
  <si>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</si>
  <si>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</si>
  <si>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</si>
  <si>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</si>
  <si>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</si>
  <si>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</si>
  <si>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</si>
  <si>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</si>
  <si>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</si>
  <si>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</si>
  <si>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</si>
  <si>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</si>
  <si>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</si>
  <si>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</si>
  <si>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</si>
  <si>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</si>
  <si>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</si>
  <si>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</si>
  <si>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</si>
  <si>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</si>
  <si>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</si>
  <si>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</si>
  <si>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</si>
  <si>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</si>
  <si>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</si>
  <si>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</si>
  <si>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</si>
  <si>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</si>
  <si>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</si>
  <si>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</si>
  <si>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</si>
  <si>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</si>
  <si>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</si>
  <si>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</si>
  <si>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</si>
  <si>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</si>
  <si>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</si>
  <si>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</si>
  <si>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</si>
  <si>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</si>
  <si>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</si>
  <si>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</si>
  <si>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</si>
  <si>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</si>
  <si>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</si>
  <si>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</si>
  <si>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</si>
  <si>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</si>
  <si>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</si>
  <si>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</si>
  <si>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</si>
  <si>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</si>
  <si>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</si>
  <si>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</si>
  <si>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</si>
  <si>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</si>
  <si>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</si>
  <si>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</si>
  <si>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</si>
  <si>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</si>
  <si>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</si>
  <si>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</si>
  <si>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</si>
  <si>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</si>
  <si>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</si>
  <si>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</si>
  <si>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</si>
  <si>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</si>
  <si>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</si>
  <si>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</si>
  <si>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</si>
  <si>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</si>
  <si>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</si>
  <si>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</si>
  <si>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</si>
  <si>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</si>
  <si>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</si>
  <si>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</si>
  <si>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</si>
  <si>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</si>
  <si>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</si>
  <si>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</si>
  <si>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</si>
  <si>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</si>
  <si>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</si>
  <si>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</si>
  <si>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</si>
  <si>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</si>
  <si>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</si>
  <si>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</si>
  <si>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</si>
  <si>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</si>
  <si>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</si>
  <si>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</si>
  <si>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</si>
  <si>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</si>
  <si>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</si>
  <si>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</si>
  <si>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</si>
  <si>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</si>
  <si>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</si>
  <si>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</si>
  <si>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</si>
  <si>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</si>
  <si>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</si>
  <si>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</si>
  <si>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</si>
  <si>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</si>
  <si>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</si>
  <si>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</si>
  <si>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</si>
  <si>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</si>
  <si>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</si>
  <si>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</si>
  <si>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</si>
  <si>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</si>
  <si>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</si>
  <si>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</si>
  <si>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</si>
  <si>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</si>
  <si>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</si>
  <si>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</si>
  <si>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</si>
  <si>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</si>
  <si>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</si>
  <si>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</si>
  <si>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</si>
  <si>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</si>
  <si>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</si>
  <si>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</si>
  <si>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</si>
  <si>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</si>
  <si>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</si>
  <si>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</si>
  <si>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</si>
  <si>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</si>
  <si>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</si>
  <si>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</si>
  <si>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</si>
  <si>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</si>
  <si>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</si>
  <si>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</si>
  <si>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</si>
  <si>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</si>
  <si>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</si>
  <si>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</si>
  <si>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</si>
  <si>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</si>
  <si>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</si>
  <si>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</si>
  <si>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</si>
  <si>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</si>
  <si>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</si>
  <si>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</si>
  <si>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</si>
  <si>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</si>
  <si>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</si>
  <si>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</si>
  <si>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</si>
  <si>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</si>
  <si>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</si>
  <si>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</si>
  <si>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</si>
  <si>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</si>
  <si>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</si>
  <si>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</si>
  <si>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</si>
  <si>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</si>
  <si>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</si>
  <si>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</si>
  <si>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</si>
  <si>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</si>
  <si>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</si>
  <si>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</si>
  <si>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</si>
  <si>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</si>
  <si>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</si>
  <si>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</si>
  <si>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</si>
  <si>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</si>
  <si>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</si>
  <si>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</si>
  <si>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</si>
  <si>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</si>
  <si>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</si>
  <si>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</si>
  <si>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</si>
  <si>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</si>
  <si>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</si>
  <si>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</si>
  <si>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</si>
  <si>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</si>
  <si>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</si>
  <si>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</si>
  <si>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</si>
  <si>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</si>
  <si>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</si>
  <si>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</si>
  <si>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</si>
  <si>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</si>
  <si>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</si>
  <si>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</si>
  <si>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</si>
  <si>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</si>
  <si>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</si>
  <si>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</si>
  <si>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</si>
  <si>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</si>
  <si>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</si>
  <si>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</si>
  <si>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</si>
  <si>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</si>
  <si>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</si>
  <si>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</si>
  <si>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</si>
  <si>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</si>
  <si>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</si>
  <si>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</si>
  <si>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</si>
  <si>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</si>
  <si>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</si>
  <si>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</si>
  <si>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</si>
  <si>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</si>
  <si>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</si>
  <si>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</si>
  <si>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</si>
  <si>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</si>
  <si>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</si>
  <si>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</si>
  <si>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</si>
  <si>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</si>
  <si>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</si>
  <si>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</si>
  <si>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</si>
  <si>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</si>
  <si>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</si>
  <si>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</si>
  <si>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</si>
  <si>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</si>
  <si>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</si>
  <si>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</si>
  <si>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</si>
  <si>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</si>
  <si>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</si>
  <si>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</si>
  <si>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</si>
  <si>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</si>
  <si>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</si>
  <si>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</si>
  <si>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</si>
  <si>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</si>
  <si>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</si>
  <si>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</si>
  <si>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</si>
  <si>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</si>
  <si>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</si>
  <si>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</si>
  <si>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</si>
  <si>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</si>
  <si>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</si>
  <si>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</si>
  <si>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</si>
  <si>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</si>
  <si>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</si>
  <si>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</si>
  <si>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</si>
  <si>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</si>
  <si>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</si>
  <si>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</si>
  <si>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</si>
  <si>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</si>
  <si>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</si>
  <si>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</si>
  <si>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</si>
  <si>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</si>
  <si>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</si>
  <si>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</si>
  <si>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</si>
  <si>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</si>
  <si>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</si>
  <si>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</si>
  <si>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</si>
  <si>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</si>
  <si>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</si>
  <si>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</si>
  <si>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</si>
  <si>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</si>
  <si>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</si>
  <si>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</si>
  <si>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</si>
  <si>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</si>
  <si>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</si>
  <si>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</si>
  <si>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</si>
  <si>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</si>
  <si>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</si>
  <si>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</si>
  <si>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</si>
  <si>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</si>
  <si>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</si>
  <si>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</si>
  <si>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</si>
  <si>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</si>
  <si>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</si>
  <si>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</si>
  <si>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</si>
  <si>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</si>
  <si>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</si>
  <si>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</si>
  <si>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</si>
  <si>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</si>
  <si>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</si>
  <si>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</si>
  <si>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</si>
  <si>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</si>
  <si>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</si>
  <si>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</si>
  <si>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</si>
  <si>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</si>
  <si>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</si>
  <si>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</si>
  <si>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</si>
  <si>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</si>
  <si>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</si>
  <si>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</si>
  <si>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</si>
  <si>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</si>
  <si>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</si>
  <si>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</si>
  <si>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</si>
  <si>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</si>
  <si>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</si>
  <si>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</si>
  <si>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</si>
  <si>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</si>
  <si>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</si>
  <si>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</si>
  <si>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</si>
  <si>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</si>
  <si>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</si>
  <si>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</si>
  <si>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</si>
  <si>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</si>
  <si>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</si>
  <si>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</si>
  <si>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</si>
  <si>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</si>
  <si>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</si>
  <si>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</si>
  <si>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</si>
  <si>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</si>
  <si>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</si>
  <si>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</si>
  <si>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</si>
  <si>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</si>
  <si>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</si>
  <si>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</si>
  <si>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</si>
  <si>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</si>
  <si>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</si>
  <si>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</si>
  <si>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</si>
  <si>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</si>
  <si>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</si>
  <si>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</si>
  <si>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</si>
  <si>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</si>
  <si>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</si>
  <si>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</si>
  <si>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</si>
  <si>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</si>
  <si>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</si>
  <si>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</si>
  <si>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</si>
  <si>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</si>
  <si>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</si>
  <si>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</si>
  <si>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</si>
  <si>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</si>
  <si>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</si>
  <si>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</si>
  <si>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</si>
  <si>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</si>
  <si>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</si>
  <si>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</si>
  <si>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</si>
  <si>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</si>
  <si>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</si>
  <si>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</si>
  <si>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</si>
  <si>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</si>
  <si>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</si>
  <si>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</si>
  <si>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</si>
  <si>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</si>
  <si>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</si>
  <si>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</si>
  <si>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</si>
  <si>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</si>
  <si>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</si>
  <si>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</si>
  <si>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</si>
  <si>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</si>
  <si>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</si>
  <si>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</si>
  <si>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</si>
  <si>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</si>
  <si>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</si>
  <si>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</si>
  <si>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</si>
  <si>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</si>
  <si>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</si>
  <si>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</si>
  <si>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</si>
  <si>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</si>
  <si>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</si>
  <si>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</si>
  <si>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</si>
  <si>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</si>
  <si>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</si>
  <si>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</si>
  <si>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</si>
  <si>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</si>
  <si>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</si>
  <si>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</si>
  <si>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</si>
  <si>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</si>
  <si>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</si>
  <si>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</si>
  <si>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</si>
  <si>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</si>
  <si>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</si>
  <si>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</si>
  <si>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</si>
  <si>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</si>
  <si>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</si>
  <si>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</si>
  <si>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</si>
  <si>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</si>
  <si>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</si>
  <si>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</si>
  <si>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</si>
  <si>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</si>
  <si>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</si>
  <si>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</si>
  <si>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</si>
  <si>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</si>
  <si>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</si>
  <si>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</si>
  <si>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</si>
  <si>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</si>
  <si>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</si>
  <si>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</si>
  <si>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</si>
  <si>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</si>
  <si>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</si>
  <si>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</si>
  <si>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</si>
  <si>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</si>
  <si>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</si>
  <si>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</si>
  <si>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</si>
  <si>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</si>
  <si>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</si>
  <si>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</si>
  <si>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</si>
  <si>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</si>
  <si>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</si>
  <si>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</si>
  <si>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</si>
  <si>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</si>
  <si>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</si>
  <si>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</si>
  <si>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</si>
  <si>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</si>
  <si>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</si>
  <si>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</si>
  <si>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</si>
  <si>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</si>
  <si>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</si>
  <si>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</si>
  <si>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</si>
  <si>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</si>
  <si>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</si>
  <si>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</si>
  <si>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</si>
  <si>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</si>
  <si>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</si>
  <si>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</si>
  <si>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</si>
  <si>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</si>
  <si>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</si>
  <si>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</si>
  <si>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</si>
  <si>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</si>
  <si>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</si>
  <si>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</si>
  <si>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</si>
  <si>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</si>
  <si>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</si>
  <si>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</si>
  <si>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</si>
  <si>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</si>
  <si>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</si>
  <si>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</si>
  <si>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</si>
  <si>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</si>
  <si>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</si>
  <si>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</si>
  <si>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</si>
  <si>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</si>
  <si>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</si>
  <si>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</si>
  <si>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</si>
  <si>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</si>
  <si>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</si>
  <si>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</si>
  <si>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</si>
  <si>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</si>
  <si>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</si>
  <si>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</si>
  <si>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</si>
  <si>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</si>
  <si>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</si>
  <si>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</si>
  <si>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</si>
  <si>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</si>
  <si>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</si>
  <si>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</si>
  <si>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</si>
  <si>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</si>
  <si>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</si>
  <si>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</si>
  <si>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</si>
  <si>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</si>
  <si>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</si>
  <si>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</si>
  <si>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</si>
  <si>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</si>
  <si>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</si>
  <si>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</si>
  <si>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</si>
  <si>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</si>
  <si>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</si>
  <si>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</si>
  <si>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</si>
  <si>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</si>
  <si>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</si>
  <si>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</si>
  <si>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</si>
  <si>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</si>
  <si>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</si>
  <si>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</si>
  <si>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</si>
  <si>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</si>
  <si>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</si>
  <si>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</si>
  <si>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</si>
  <si>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</si>
  <si>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</si>
  <si>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</si>
  <si>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</si>
  <si>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</si>
  <si>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</si>
  <si>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</si>
  <si>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</si>
  <si>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</si>
  <si>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</si>
  <si>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</si>
  <si>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</si>
  <si>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</si>
  <si>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</si>
  <si>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</si>
  <si>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</si>
  <si>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</si>
  <si>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</si>
  <si>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</si>
  <si>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</si>
  <si>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</si>
  <si>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</si>
  <si>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</si>
  <si>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</si>
  <si>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</si>
  <si>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</si>
  <si>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</si>
  <si>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</si>
  <si>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</si>
  <si>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</si>
  <si>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</si>
  <si>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</si>
  <si>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</si>
  <si>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</si>
  <si>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</si>
  <si>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</si>
  <si>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</si>
  <si>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</si>
  <si>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</si>
  <si>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</si>
  <si>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</si>
  <si>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</si>
  <si>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</si>
  <si>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</si>
  <si>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</si>
  <si>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</si>
  <si>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</si>
  <si>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</si>
  <si>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</si>
  <si>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</si>
  <si>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</si>
  <si>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</si>
  <si>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</si>
  <si>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</si>
  <si>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</si>
  <si>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</si>
  <si>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</si>
  <si>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</si>
  <si>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</si>
  <si>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</si>
  <si>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</si>
  <si>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</si>
  <si>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</si>
  <si>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</si>
  <si>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</si>
  <si>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</si>
  <si>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</si>
  <si>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</si>
  <si>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</si>
  <si>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</si>
  <si>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</si>
  <si>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</si>
  <si>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</si>
  <si>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</si>
  <si>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</si>
  <si>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</si>
  <si>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</si>
  <si>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</si>
  <si>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</si>
  <si>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</si>
  <si>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</si>
  <si>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</si>
  <si>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</si>
  <si>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</si>
  <si>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</si>
  <si>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</si>
  <si>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</si>
  <si>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</si>
  <si>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</si>
  <si>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</si>
  <si>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</si>
  <si>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</si>
  <si>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</si>
  <si>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</si>
  <si>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</si>
  <si>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</si>
  <si>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</si>
  <si>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</si>
  <si>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</si>
  <si>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</si>
  <si>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</si>
  <si>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</si>
  <si>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</si>
  <si>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</si>
  <si>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</si>
  <si>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</si>
  <si>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</si>
  <si>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</si>
  <si>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</si>
  <si>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</si>
  <si>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</si>
  <si>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</si>
  <si>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</si>
  <si>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</si>
  <si>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</si>
  <si>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</si>
  <si>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</si>
  <si>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</si>
  <si>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</si>
  <si>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</si>
  <si>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</si>
  <si>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</si>
  <si>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</si>
  <si>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</si>
  <si>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</si>
  <si>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</si>
  <si>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</si>
  <si>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</si>
  <si>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</si>
  <si>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</si>
  <si>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</si>
  <si>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</si>
  <si>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</si>
  <si>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</si>
  <si>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</si>
  <si>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</si>
  <si>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</si>
  <si>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</si>
  <si>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</si>
  <si>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</si>
  <si>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</si>
  <si>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</si>
  <si>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</si>
  <si>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</si>
  <si>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</si>
  <si>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</si>
  <si>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</si>
  <si>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</si>
  <si>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</si>
  <si>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</si>
  <si>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</si>
  <si>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</si>
  <si>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</si>
  <si>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</si>
  <si>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</si>
  <si>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</si>
  <si>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</si>
  <si>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</si>
  <si>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</si>
  <si>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</si>
  <si>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</si>
  <si>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</si>
  <si>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</si>
  <si>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</si>
  <si>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</si>
  <si>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</si>
  <si>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</si>
  <si>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</si>
  <si>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</si>
  <si>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</si>
  <si>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</si>
  <si>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</si>
  <si>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</si>
  <si>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</si>
  <si>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</si>
  <si>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</si>
  <si>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</si>
  <si>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</si>
  <si>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</si>
  <si>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</si>
  <si>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</si>
  <si>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</si>
  <si>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</si>
  <si>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</si>
  <si>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</si>
  <si>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</si>
  <si>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</si>
  <si>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</si>
  <si>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</si>
  <si>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</si>
  <si>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</si>
  <si>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</si>
  <si>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</si>
  <si>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</si>
  <si>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</si>
  <si>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</si>
  <si>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</si>
  <si>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</si>
  <si>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</si>
  <si>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</si>
  <si>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</si>
  <si>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</si>
  <si>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</si>
  <si>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</si>
  <si>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</si>
  <si>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</si>
  <si>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</si>
  <si>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</si>
  <si>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</si>
  <si>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</si>
  <si>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</si>
  <si>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</si>
  <si>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</si>
  <si>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</si>
  <si>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</si>
  <si>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</si>
  <si>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</si>
  <si>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</si>
  <si>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</si>
  <si>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</si>
  <si>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</si>
  <si>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</si>
  <si>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</si>
  <si>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</si>
  <si>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</si>
  <si>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</si>
  <si>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</si>
  <si>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</si>
  <si>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</si>
  <si>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</si>
  <si>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</si>
  <si>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</si>
  <si>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</si>
  <si>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</si>
  <si>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</si>
  <si>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</si>
  <si>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</si>
  <si>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</si>
  <si>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</si>
  <si>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</si>
  <si>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</si>
  <si>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</si>
  <si>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</si>
  <si>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</si>
  <si>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</si>
  <si>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</si>
  <si>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</si>
  <si>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</si>
  <si>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</si>
  <si>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</si>
  <si>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</si>
  <si>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</si>
  <si>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</si>
  <si>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</si>
  <si>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</si>
  <si>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</si>
  <si>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</si>
  <si>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</si>
  <si>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</si>
  <si>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</si>
  <si>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</si>
  <si>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</si>
  <si>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</si>
  <si>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</si>
  <si>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</si>
  <si>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</si>
  <si>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</si>
  <si>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</si>
  <si>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</si>
  <si>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</si>
  <si>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</si>
  <si>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</si>
  <si>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</si>
  <si>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</si>
  <si>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</si>
  <si>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</si>
  <si>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</si>
  <si>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</si>
  <si>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</si>
  <si>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</si>
  <si>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</si>
  <si>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</si>
  <si>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</si>
  <si>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</si>
  <si>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</si>
  <si>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</si>
  <si>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</si>
  <si>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</si>
  <si>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</si>
  <si>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</si>
  <si>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</si>
  <si>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</si>
  <si>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</si>
  <si>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</si>
  <si>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</si>
  <si>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</si>
  <si>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</si>
  <si>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</si>
  <si>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</si>
  <si>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</si>
  <si>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</si>
  <si>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</si>
  <si>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</si>
  <si>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</si>
  <si>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</si>
  <si>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</si>
  <si>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</si>
  <si>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</si>
  <si>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</si>
  <si>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</si>
  <si>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</si>
  <si>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</si>
  <si>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</si>
  <si>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</si>
  <si>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</si>
  <si>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</si>
  <si>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</si>
  <si>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</si>
  <si>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</si>
  <si>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</si>
  <si>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</si>
  <si>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</si>
  <si>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</si>
  <si>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</si>
  <si>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</si>
  <si>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</si>
  <si>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</si>
  <si>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</si>
  <si>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</si>
  <si>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</si>
  <si>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</si>
  <si>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</si>
  <si>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</si>
  <si>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</si>
  <si>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</si>
  <si>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</si>
  <si>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</si>
  <si>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</si>
  <si>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</si>
  <si>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</si>
  <si>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</si>
  <si>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</si>
  <si>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</si>
  <si>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</si>
  <si>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</si>
  <si>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</si>
  <si>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</si>
  <si>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</si>
  <si>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</si>
  <si>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</si>
  <si>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</si>
  <si>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</si>
  <si>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</si>
  <si>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</si>
  <si>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</si>
  <si>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</si>
  <si>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</si>
  <si>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</si>
  <si>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</si>
  <si>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</si>
  <si>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</si>
  <si>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</si>
  <si>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</si>
  <si>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</si>
  <si>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</si>
  <si>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</si>
  <si>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</si>
  <si>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</si>
  <si>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</si>
  <si>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</si>
  <si>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</si>
  <si>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</si>
  <si>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</si>
  <si>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</si>
  <si>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</si>
  <si>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</si>
  <si>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</si>
  <si>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</si>
  <si>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</si>
  <si>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</si>
  <si>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</si>
  <si>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</si>
  <si>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</si>
  <si>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</si>
  <si>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</si>
  <si>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</si>
  <si>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</si>
  <si>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</si>
  <si>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</si>
  <si>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</si>
  <si>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</si>
  <si>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</si>
  <si>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</si>
  <si>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</si>
  <si>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</si>
  <si>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</si>
  <si>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</si>
  <si>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</si>
  <si>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</si>
  <si>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</si>
  <si>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</si>
  <si>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</si>
  <si>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</si>
  <si>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</si>
  <si>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</si>
  <si>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</si>
  <si>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</si>
  <si>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</si>
  <si>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</si>
  <si>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</si>
  <si>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</si>
  <si>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</si>
  <si>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</si>
  <si>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</si>
  <si>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</si>
  <si>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</si>
  <si>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</si>
  <si>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</si>
  <si>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</si>
  <si>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</si>
  <si>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</si>
  <si>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</si>
  <si>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</si>
  <si>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</si>
  <si>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</si>
  <si>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</si>
  <si>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</si>
  <si>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</si>
  <si>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</si>
  <si>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</si>
  <si>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</si>
  <si>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</si>
  <si>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</si>
  <si>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</si>
  <si>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</si>
  <si>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</si>
  <si>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</si>
  <si>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</si>
  <si>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</si>
  <si>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</si>
  <si>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</si>
  <si>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</si>
  <si>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</si>
  <si>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</si>
  <si>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</si>
  <si>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</si>
  <si>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</si>
  <si>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</si>
  <si>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</si>
  <si>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</si>
  <si>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</si>
  <si>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</si>
  <si>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</si>
  <si>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</si>
  <si>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</si>
  <si>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</si>
  <si>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</si>
  <si>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</si>
  <si>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</si>
  <si>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</si>
  <si>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</si>
  <si>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</si>
  <si>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</si>
  <si>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</si>
  <si>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</si>
  <si>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</si>
  <si>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</si>
  <si>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</si>
  <si>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</si>
  <si>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</si>
  <si>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</si>
  <si>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</si>
  <si>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</si>
  <si>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</si>
  <si>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</si>
  <si>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</si>
  <si>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</si>
  <si>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</si>
  <si>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</si>
  <si>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</si>
  <si>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</si>
  <si>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</si>
  <si>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</si>
  <si>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</si>
  <si>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</si>
  <si>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</si>
  <si>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</si>
  <si>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</si>
  <si>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</si>
  <si>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</si>
  <si>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</si>
  <si>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</si>
  <si>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</si>
  <si>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</si>
  <si>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</si>
  <si>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</si>
  <si>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</si>
  <si>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</si>
  <si>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</si>
  <si>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</si>
  <si>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</si>
  <si>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</si>
  <si>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</si>
  <si>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</si>
  <si>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</si>
  <si>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</si>
  <si>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</si>
  <si>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</si>
  <si>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</si>
  <si>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</si>
  <si>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</si>
  <si>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</si>
  <si>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</si>
  <si>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</si>
  <si>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</si>
  <si>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</si>
  <si>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</si>
  <si>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</si>
  <si>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</si>
  <si>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</si>
  <si>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</si>
  <si>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</si>
  <si>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</si>
  <si>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</si>
  <si>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</si>
  <si>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</si>
  <si>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</si>
  <si>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</si>
  <si>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</si>
  <si>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</si>
  <si>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</si>
  <si>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</si>
  <si>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</si>
  <si>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</si>
  <si>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</si>
  <si>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</si>
  <si>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</si>
  <si>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</si>
  <si>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</si>
  <si>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</si>
  <si>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</si>
  <si>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</si>
  <si>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</si>
  <si>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</si>
  <si>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</si>
  <si>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</si>
  <si>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</si>
  <si>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</si>
  <si>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</si>
  <si>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</si>
  <si>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</si>
  <si>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</si>
  <si>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</si>
  <si>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</si>
  <si>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</si>
  <si>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</si>
  <si>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</si>
  <si>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</si>
  <si>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</si>
  <si>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</si>
  <si>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</si>
  <si>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</si>
  <si>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</si>
  <si>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</si>
  <si>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</si>
  <si>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</si>
  <si>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</si>
  <si>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</si>
  <si>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</si>
  <si>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</si>
  <si>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</si>
  <si>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</si>
  <si>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</si>
  <si>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</si>
  <si>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</si>
  <si>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</si>
  <si>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</si>
  <si>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</si>
  <si>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</si>
  <si>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</si>
  <si>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</si>
  <si>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</si>
  <si>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</si>
  <si>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</si>
  <si>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</si>
  <si>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</si>
  <si>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</si>
  <si>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</si>
  <si>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</si>
  <si>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</si>
  <si>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</si>
  <si>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</si>
  <si>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</si>
  <si>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</si>
  <si>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</si>
  <si>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</si>
  <si>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</si>
  <si>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</si>
  <si>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</si>
  <si>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</si>
  <si>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</si>
  <si>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</si>
  <si>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</si>
  <si>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</si>
  <si>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</si>
  <si>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</si>
  <si>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</si>
  <si>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</si>
  <si>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</si>
  <si>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</si>
  <si>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</si>
  <si>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</si>
  <si>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</si>
  <si>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</si>
  <si>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</si>
  <si>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</si>
  <si>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</si>
  <si>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</si>
  <si>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</si>
  <si>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</si>
  <si>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</si>
  <si>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</si>
  <si>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</si>
  <si>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</si>
  <si>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</si>
  <si>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</si>
  <si>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</si>
  <si>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</si>
  <si>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</si>
  <si>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</si>
  <si>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</si>
  <si>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</si>
  <si>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</si>
  <si>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</si>
  <si>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</si>
  <si>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</si>
  <si>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</si>
  <si>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</si>
  <si>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</si>
  <si>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</si>
  <si>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</si>
  <si>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</si>
  <si>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</si>
  <si>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</si>
  <si>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</si>
  <si>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</si>
  <si>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</si>
  <si>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</si>
  <si>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</si>
  <si>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</si>
  <si>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</si>
  <si>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</si>
  <si>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</si>
  <si>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</si>
  <si>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</si>
  <si>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</si>
  <si>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</si>
  <si>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</si>
  <si>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</si>
  <si>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</si>
  <si>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</si>
  <si>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</si>
  <si>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</si>
  <si>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</si>
  <si>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</si>
  <si>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</si>
  <si>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</si>
  <si>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</si>
  <si>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</si>
  <si>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</si>
  <si>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</si>
  <si>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</si>
  <si>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</si>
  <si>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</si>
  <si>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</si>
  <si>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</si>
  <si>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</si>
  <si>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</si>
  <si>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</si>
  <si>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</si>
  <si>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</si>
  <si>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</si>
  <si>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</si>
  <si>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</si>
  <si>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</si>
  <si>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</si>
  <si>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</si>
  <si>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</si>
  <si>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</si>
  <si>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</si>
  <si>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</si>
  <si>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</si>
  <si>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</si>
  <si>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</si>
  <si>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</si>
  <si>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</si>
  <si>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</si>
  <si>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</si>
  <si>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</si>
  <si>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</si>
  <si>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</si>
  <si>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</si>
  <si>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</si>
  <si>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</si>
  <si>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</si>
  <si>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</si>
  <si>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</si>
  <si>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</si>
  <si>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</si>
  <si>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</si>
  <si>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</si>
  <si>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</si>
  <si>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</si>
  <si>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</si>
  <si>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</si>
  <si>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</si>
  <si>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</si>
  <si>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</si>
  <si>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</si>
  <si>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</si>
  <si>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</si>
  <si>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</si>
  <si>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</si>
  <si>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</si>
  <si>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</si>
  <si>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</si>
  <si>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</si>
  <si>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</si>
  <si>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</si>
  <si>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</si>
  <si>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</si>
  <si>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</si>
  <si>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</si>
  <si>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</si>
  <si>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</si>
  <si>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</si>
  <si>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</si>
  <si>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</si>
  <si>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</si>
  <si>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</si>
  <si>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</si>
  <si>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</si>
  <si>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</si>
  <si>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</si>
  <si>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</si>
  <si>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</si>
  <si>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</si>
  <si>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</si>
  <si>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</si>
  <si>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</si>
  <si>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</si>
  <si>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</si>
  <si>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</si>
  <si>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</si>
  <si>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</si>
  <si>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</si>
  <si>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</si>
  <si>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</si>
  <si>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</si>
  <si>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</si>
  <si>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</si>
  <si>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</si>
  <si>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</si>
  <si>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</si>
  <si>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</si>
  <si>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</si>
  <si>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</si>
  <si>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</si>
  <si>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</si>
  <si>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</si>
  <si>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</si>
  <si>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</si>
  <si>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</si>
  <si>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</si>
  <si>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</si>
  <si>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</si>
  <si>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</si>
  <si>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</si>
  <si>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</si>
  <si>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</si>
  <si>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</si>
  <si>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</si>
  <si>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</si>
  <si>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</si>
  <si>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</si>
  <si>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</si>
  <si>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</si>
  <si>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</si>
  <si>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</si>
  <si>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</si>
  <si>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</si>
  <si>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</si>
  <si>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</si>
  <si>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</si>
  <si>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</si>
  <si>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</si>
  <si>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</si>
  <si>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</si>
  <si>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</si>
  <si>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</si>
  <si>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</si>
  <si>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</si>
  <si>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</si>
  <si>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</si>
  <si>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</si>
  <si>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</si>
  <si>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</si>
  <si>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</si>
  <si>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</si>
  <si>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</si>
  <si>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</si>
  <si>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</si>
  <si>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</si>
  <si>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</si>
  <si>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</si>
  <si>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</si>
  <si>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</si>
  <si>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</si>
  <si>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</si>
  <si>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</si>
  <si>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</si>
  <si>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</si>
  <si>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</si>
  <si>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</si>
  <si>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</si>
  <si>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</si>
  <si>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</si>
  <si>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</si>
  <si>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</si>
  <si>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</si>
  <si>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</si>
  <si>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</si>
  <si>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</si>
  <si>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</si>
  <si>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</si>
  <si>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</si>
  <si>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</si>
  <si>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</si>
  <si>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</si>
  <si>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</si>
  <si>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</si>
  <si>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</si>
  <si>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</si>
  <si>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</si>
  <si>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</si>
  <si>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</si>
  <si>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</si>
  <si>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</si>
  <si>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</si>
  <si>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</si>
  <si>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</si>
  <si>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</si>
  <si>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</si>
  <si>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</si>
  <si>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</si>
  <si>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</si>
  <si>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</si>
  <si>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</si>
  <si>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</si>
  <si>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</si>
  <si>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</si>
  <si>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</si>
  <si>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</si>
  <si>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</si>
  <si>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</si>
  <si>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</si>
  <si>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</si>
  <si>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</si>
  <si>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</si>
  <si>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</si>
  <si>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</si>
  <si>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</si>
  <si>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</si>
  <si>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</si>
  <si>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</si>
  <si>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</si>
  <si>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</si>
  <si>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</si>
  <si>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</si>
  <si>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</si>
  <si>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</si>
  <si>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</si>
  <si>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</si>
  <si>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</si>
  <si>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</si>
  <si>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</si>
  <si>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</si>
  <si>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</si>
  <si>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</si>
  <si>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</si>
  <si>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</si>
  <si>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</si>
  <si>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</si>
  <si>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</si>
  <si>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</si>
  <si>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</si>
  <si>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</si>
  <si>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</si>
  <si>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</si>
  <si>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</si>
  <si>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</si>
  <si>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</si>
  <si>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</si>
  <si>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</si>
  <si>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</si>
  <si>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</si>
  <si>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</si>
  <si>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</si>
  <si>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</si>
  <si>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</si>
  <si>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</si>
  <si>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</si>
  <si>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</si>
  <si>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</si>
  <si>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</si>
  <si>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</si>
  <si>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</si>
  <si>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</si>
  <si>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</si>
  <si>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</si>
  <si>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</si>
  <si>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</si>
  <si>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</si>
  <si>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</si>
  <si>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</si>
  <si>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</si>
  <si>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</si>
  <si>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</si>
  <si>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</si>
  <si>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</si>
  <si>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</si>
  <si>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</si>
  <si>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</si>
  <si>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</si>
  <si>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</si>
  <si>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</si>
  <si>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</si>
  <si>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</si>
  <si>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</si>
  <si>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</si>
  <si>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</si>
  <si>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</si>
  <si>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</si>
  <si>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</si>
  <si>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</si>
  <si>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</si>
  <si>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</si>
  <si>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</si>
  <si>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</si>
  <si>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</si>
  <si>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</si>
  <si>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</si>
  <si>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</si>
  <si>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</si>
  <si>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</si>
  <si>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</si>
  <si>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</si>
  <si>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</si>
  <si>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</si>
  <si>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</si>
  <si>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</si>
  <si>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</si>
  <si>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</si>
  <si>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</si>
  <si>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</si>
  <si>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</si>
  <si>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</si>
  <si>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</si>
  <si>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</si>
  <si>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</si>
  <si>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</si>
  <si>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</si>
  <si>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</si>
  <si>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</si>
  <si>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</si>
  <si>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</si>
  <si>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</si>
  <si>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</si>
  <si>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</si>
  <si>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</si>
  <si>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</si>
  <si>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</si>
  <si>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</si>
  <si>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</si>
  <si>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</si>
  <si>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</si>
  <si>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</si>
  <si>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</si>
  <si>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</si>
  <si>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</si>
  <si>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</si>
  <si>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</si>
  <si>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</si>
  <si>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</si>
  <si>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</si>
  <si>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</si>
  <si>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</si>
  <si>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</si>
  <si>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</si>
  <si>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</si>
  <si>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</si>
  <si>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</si>
  <si>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</si>
  <si>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</si>
  <si>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</si>
  <si>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</si>
  <si>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</si>
  <si>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</si>
  <si>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</si>
  <si>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</si>
  <si>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</si>
  <si>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</si>
  <si>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</si>
  <si>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</si>
  <si>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</si>
  <si>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</si>
  <si>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</si>
  <si>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</si>
  <si>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</si>
  <si>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</si>
  <si>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</si>
  <si>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</si>
  <si>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</si>
  <si>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</si>
  <si>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</si>
  <si>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</si>
  <si>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</si>
  <si>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</si>
  <si>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</si>
  <si>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</si>
  <si>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</si>
  <si>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</si>
  <si>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</si>
  <si>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</si>
  <si>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</si>
  <si>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</si>
  <si>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</si>
  <si>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</si>
  <si>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</si>
  <si>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</si>
  <si>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</si>
  <si>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</si>
  <si>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</si>
  <si>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</si>
  <si>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</si>
  <si>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</si>
  <si>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</si>
  <si>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</si>
  <si>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</si>
  <si>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</si>
  <si>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</si>
  <si>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</si>
  <si>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</si>
  <si>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</si>
  <si>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</si>
  <si>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</si>
  <si>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</si>
  <si>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</si>
  <si>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</si>
  <si>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</si>
  <si>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</si>
  <si>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</si>
  <si>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</si>
  <si>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</si>
  <si>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</si>
  <si>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</si>
  <si>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</si>
  <si>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</si>
  <si>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</si>
  <si>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</si>
  <si>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</si>
  <si>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</si>
  <si>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</si>
  <si>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</si>
  <si>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</si>
  <si>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</si>
  <si>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</si>
  <si>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</si>
  <si>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</si>
  <si>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</si>
  <si>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</si>
  <si>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</si>
  <si>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</si>
  <si>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</si>
  <si>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</si>
  <si>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</si>
  <si>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</si>
  <si>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</si>
  <si>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</si>
  <si>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</si>
  <si>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</si>
  <si>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</si>
  <si>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</si>
  <si>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</si>
  <si>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</si>
  <si>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</si>
  <si>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</si>
  <si>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</si>
  <si>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</si>
  <si>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</si>
  <si>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</si>
  <si>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</si>
  <si>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</si>
  <si>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</si>
  <si>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</si>
  <si>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</si>
  <si>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</si>
  <si>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</si>
  <si>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</si>
  <si>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</si>
  <si>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</si>
  <si>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</si>
  <si>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</si>
  <si>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</si>
  <si>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</si>
  <si>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</si>
  <si>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</si>
  <si>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</si>
  <si>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</si>
  <si>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</si>
  <si>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</si>
  <si>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</si>
  <si>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</si>
  <si>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</si>
  <si>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</si>
  <si>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</si>
  <si>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</si>
  <si>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</si>
  <si>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</si>
  <si>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</si>
  <si>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</si>
  <si>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</si>
  <si>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</si>
  <si>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</si>
  <si>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</si>
  <si>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</si>
  <si>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</si>
  <si>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</si>
  <si>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</si>
  <si>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</si>
  <si>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</si>
  <si>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</si>
  <si>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</si>
  <si>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</si>
  <si>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</si>
  <si>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</si>
  <si>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</si>
  <si>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</si>
  <si>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</si>
  <si>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</si>
  <si>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</si>
  <si>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</si>
  <si>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</si>
  <si>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</si>
  <si>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</si>
  <si>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</si>
  <si>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</si>
  <si>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</si>
  <si>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</si>
  <si>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</si>
  <si>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</si>
  <si>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</si>
  <si>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</si>
  <si>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</si>
  <si>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</si>
  <si>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</si>
  <si>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</si>
  <si>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</si>
  <si>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</si>
  <si>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</si>
  <si>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</si>
  <si>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</si>
  <si>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</si>
  <si>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</si>
  <si>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</si>
  <si>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</si>
  <si>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</si>
  <si>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</si>
  <si>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</si>
  <si>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</si>
  <si>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</si>
  <si>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</si>
  <si>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</si>
  <si>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</si>
  <si>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</si>
  <si>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</si>
  <si>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</si>
  <si>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</si>
  <si>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</si>
  <si>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</si>
  <si>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</si>
  <si>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</si>
  <si>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</si>
  <si>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</si>
  <si>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</si>
  <si>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</si>
  <si>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</si>
  <si>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</si>
  <si>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</si>
  <si>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</si>
  <si>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</si>
  <si>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</si>
  <si>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</si>
  <si>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</si>
  <si>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</si>
  <si>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</si>
  <si>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</si>
  <si>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</si>
  <si>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</si>
  <si>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</si>
  <si>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</si>
  <si>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</si>
  <si>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</si>
  <si>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</si>
  <si>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</si>
  <si>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</si>
  <si>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</si>
  <si>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</si>
  <si>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</si>
  <si>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</si>
  <si>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</si>
  <si>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</si>
  <si>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</si>
  <si>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</si>
  <si>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</si>
  <si>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</si>
  <si>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</si>
  <si>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</si>
  <si>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</si>
  <si>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</si>
  <si>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</si>
  <si>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</si>
  <si>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</si>
  <si>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</si>
  <si>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</si>
  <si>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</si>
  <si>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</si>
  <si>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</si>
  <si>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</si>
  <si>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</si>
  <si>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</si>
  <si>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</si>
  <si>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</si>
  <si>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</si>
  <si>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</si>
  <si>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</si>
  <si>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</si>
  <si>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</si>
  <si>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</si>
  <si>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</si>
  <si>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</si>
  <si>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</si>
  <si>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</si>
  <si>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</si>
  <si>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</si>
  <si>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</si>
  <si>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</si>
  <si>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</si>
  <si>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</si>
  <si>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</si>
  <si>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</si>
  <si>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</si>
  <si>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</si>
  <si>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</si>
  <si>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</si>
  <si>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</si>
  <si>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</si>
  <si>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</si>
  <si>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</si>
  <si>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</si>
  <si>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</si>
  <si>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</si>
  <si>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</si>
  <si>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</si>
  <si>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</si>
  <si>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</si>
  <si>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</si>
  <si>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</si>
  <si>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</si>
  <si>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</si>
  <si>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</si>
  <si>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</si>
  <si>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</si>
  <si>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</si>
  <si>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</si>
  <si>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</si>
  <si>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</si>
  <si>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</si>
  <si>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</si>
  <si>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</si>
  <si>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</si>
  <si>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</si>
  <si>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</si>
  <si>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</si>
  <si>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</si>
  <si>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</si>
  <si>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</si>
  <si>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</si>
  <si>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</si>
  <si>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</si>
  <si>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</si>
  <si>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</si>
  <si>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</si>
  <si>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</si>
  <si>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</si>
  <si>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</si>
  <si>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</si>
  <si>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</si>
  <si>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</si>
  <si>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</si>
  <si>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</si>
  <si>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</si>
  <si>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</si>
  <si>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</si>
  <si>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</si>
  <si>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</si>
  <si>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</si>
  <si>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</si>
  <si>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</si>
  <si>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</si>
  <si>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</si>
  <si>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</si>
  <si>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</si>
  <si>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</si>
  <si>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</si>
  <si>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</si>
  <si>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</si>
  <si>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</si>
  <si>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</si>
  <si>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</si>
  <si>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</si>
  <si>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</si>
  <si>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</si>
  <si>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</si>
  <si>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</si>
  <si>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</si>
  <si>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</si>
  <si>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</si>
  <si>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</si>
  <si>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</si>
  <si>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</si>
  <si>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</si>
  <si>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</si>
  <si>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</si>
  <si>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</si>
  <si>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</si>
  <si>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</si>
  <si>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</si>
  <si>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</si>
  <si>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</si>
  <si>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</si>
  <si>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</si>
  <si>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</si>
  <si>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</si>
  <si>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</si>
  <si>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</si>
  <si>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</si>
  <si>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</si>
  <si>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</si>
  <si>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</si>
  <si>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</si>
  <si>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</si>
  <si>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</si>
  <si>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</si>
  <si>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</si>
  <si>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</si>
  <si>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</si>
  <si>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</si>
  <si>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</si>
  <si>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</si>
  <si>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</si>
  <si>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</si>
  <si>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</si>
  <si>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</si>
  <si>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</si>
  <si>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</si>
  <si>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</si>
  <si>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</si>
  <si>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</si>
  <si>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</si>
  <si>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</si>
  <si>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</si>
  <si>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</si>
  <si>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</si>
  <si>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</si>
  <si>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</si>
  <si>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</si>
  <si>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</si>
  <si>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</si>
  <si>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</si>
  <si>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</si>
  <si>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</si>
  <si>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</si>
  <si>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</si>
  <si>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</si>
  <si>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</si>
  <si>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</si>
  <si>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</si>
  <si>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</si>
  <si>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</si>
  <si>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</si>
  <si>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</si>
  <si>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</si>
  <si>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</si>
  <si>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</si>
  <si>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</si>
  <si>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</si>
  <si>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</si>
  <si>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</si>
  <si>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</si>
  <si>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</si>
  <si>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</si>
  <si>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</si>
  <si>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</si>
  <si>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</si>
  <si>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</si>
  <si>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</si>
  <si>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</si>
  <si>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</si>
  <si>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</si>
  <si>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</si>
  <si>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</si>
  <si>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</si>
  <si>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</si>
  <si>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</si>
  <si>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</si>
  <si>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</si>
  <si>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</si>
  <si>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</si>
  <si>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</si>
  <si>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</si>
  <si>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</si>
  <si>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</si>
  <si>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</si>
  <si>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</si>
  <si>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</si>
  <si>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</si>
  <si>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</si>
  <si>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</si>
  <si>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</si>
  <si>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</si>
  <si>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</si>
  <si>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</si>
  <si>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</si>
  <si>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</si>
  <si>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</si>
  <si>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</si>
  <si>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</si>
  <si>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</si>
  <si>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</si>
  <si>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</si>
  <si>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</si>
  <si>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</si>
  <si>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</si>
  <si>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</si>
  <si>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</si>
  <si>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</si>
  <si>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</si>
  <si>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</si>
  <si>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</si>
  <si>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</si>
  <si>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</si>
  <si>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</si>
  <si>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</si>
  <si>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</si>
  <si>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</si>
  <si>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</si>
  <si>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</si>
  <si>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</si>
  <si>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</si>
  <si>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</si>
  <si>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</si>
  <si>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</si>
  <si>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</si>
  <si>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</si>
  <si>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</si>
  <si>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</si>
  <si>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</si>
  <si>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</si>
  <si>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</si>
  <si>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</si>
  <si>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</si>
  <si>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</si>
  <si>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</si>
  <si>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</si>
  <si>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</si>
  <si>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</si>
  <si>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</si>
  <si>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</si>
  <si>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</si>
  <si>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</si>
  <si>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</si>
  <si>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</si>
  <si>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</si>
  <si>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</si>
  <si>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</si>
  <si>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</si>
  <si>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</si>
  <si>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</si>
  <si>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</si>
  <si>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</si>
  <si>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</si>
  <si>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</si>
  <si>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</si>
  <si>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</si>
  <si>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</si>
  <si>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</si>
  <si>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</si>
  <si>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</si>
  <si>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</si>
  <si>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</si>
  <si>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</si>
  <si>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</si>
  <si>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</si>
  <si>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</si>
  <si>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</si>
  <si>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</si>
  <si>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</si>
  <si>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</si>
  <si>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</si>
  <si>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</si>
  <si>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</si>
  <si>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</si>
  <si>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</si>
  <si>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</si>
  <si>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</si>
  <si>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</si>
  <si>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</si>
  <si>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</si>
  <si>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</si>
  <si>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</si>
  <si>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</si>
  <si>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</si>
  <si>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</si>
  <si>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</si>
  <si>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</si>
  <si>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</si>
  <si>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</si>
  <si>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</si>
  <si>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</si>
  <si>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</si>
  <si>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</si>
  <si>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</si>
  <si>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</si>
  <si>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</si>
  <si>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</si>
  <si>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</si>
  <si>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</si>
  <si>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</si>
  <si>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</si>
  <si>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</si>
  <si>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</si>
  <si>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</si>
  <si>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</si>
  <si>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</si>
  <si>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</si>
  <si>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</si>
  <si>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</si>
  <si>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</si>
  <si>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</si>
  <si>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</si>
  <si>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</si>
  <si>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</si>
  <si>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</si>
  <si>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</si>
  <si>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</si>
  <si>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</si>
  <si>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</si>
  <si>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</si>
  <si>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</si>
  <si>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</si>
  <si>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</si>
  <si>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</si>
  <si>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</si>
  <si>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</si>
  <si>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</si>
  <si>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</si>
  <si>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</si>
  <si>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</si>
  <si>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</si>
  <si>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</si>
  <si>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</si>
  <si>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</si>
  <si>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</si>
  <si>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</si>
  <si>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</si>
  <si>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</si>
  <si>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</si>
  <si>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</si>
  <si>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</si>
  <si>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</si>
  <si>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</si>
  <si>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</si>
  <si>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</si>
  <si>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</si>
  <si>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</si>
  <si>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</si>
  <si>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</si>
  <si>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</si>
  <si>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</si>
  <si>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</si>
  <si>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</si>
  <si>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</si>
  <si>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</si>
  <si>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</si>
  <si>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</si>
  <si>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</si>
  <si>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</si>
  <si>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</si>
  <si>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</si>
  <si>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</si>
  <si>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</si>
  <si>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</si>
  <si>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</si>
  <si>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</si>
  <si>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</si>
  <si>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</si>
  <si>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</si>
  <si>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</si>
  <si>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</si>
  <si>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</si>
  <si>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</si>
  <si>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</si>
  <si>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</si>
  <si>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</si>
  <si>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</si>
  <si>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</si>
  <si>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</si>
  <si>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</si>
  <si>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</si>
  <si>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</si>
  <si>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</si>
  <si>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</si>
  <si>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</si>
  <si>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</si>
  <si>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</si>
  <si>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</si>
  <si>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</si>
  <si>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</si>
  <si>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</si>
  <si>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</si>
  <si>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</si>
  <si>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</si>
  <si>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</si>
  <si>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</si>
  <si>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</si>
  <si>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</si>
  <si>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</si>
  <si>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</si>
  <si>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</si>
  <si>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</si>
  <si>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</si>
  <si>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</si>
  <si>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</si>
  <si>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</si>
  <si>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</si>
  <si>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</si>
  <si>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</si>
  <si>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</si>
  <si>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</si>
  <si>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</si>
  <si>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</si>
  <si>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</si>
  <si>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</si>
  <si>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</si>
  <si>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</si>
  <si>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</si>
  <si>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</si>
  <si>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</si>
  <si>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</si>
  <si>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</si>
  <si>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</si>
  <si>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</si>
  <si>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</si>
  <si>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</si>
  <si>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</si>
  <si>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</si>
  <si>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</si>
  <si>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</si>
  <si>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</si>
  <si>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</si>
  <si>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</si>
  <si>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</si>
  <si>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</si>
  <si>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</si>
  <si>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</si>
  <si>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</si>
  <si>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</si>
  <si>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</si>
  <si>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</si>
  <si>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</si>
  <si>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</si>
  <si>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</si>
  <si>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</si>
  <si>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</si>
  <si>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</si>
  <si>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</si>
  <si>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</si>
  <si>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</si>
  <si>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</si>
  <si>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</si>
  <si>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</si>
  <si>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</si>
  <si>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</si>
  <si>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</si>
  <si>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</si>
  <si>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</si>
  <si>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</si>
  <si>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</si>
  <si>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</si>
  <si>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</si>
  <si>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</si>
  <si>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</si>
  <si>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</si>
  <si>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</si>
  <si>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</si>
  <si>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</si>
  <si>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</si>
  <si>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</si>
  <si>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</si>
  <si>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</si>
  <si>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</si>
  <si>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</si>
  <si>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</si>
  <si>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</si>
  <si>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</si>
  <si>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</si>
  <si>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</si>
  <si>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</si>
  <si>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</si>
  <si>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</si>
  <si>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</si>
  <si>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</si>
  <si>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</si>
  <si>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</si>
  <si>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</si>
  <si>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</si>
  <si>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</si>
  <si>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</si>
  <si>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</si>
  <si>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</si>
  <si>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</si>
  <si>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</si>
  <si>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</si>
  <si>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</si>
  <si>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</si>
  <si>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</si>
  <si>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</si>
  <si>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</si>
  <si>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</si>
  <si>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</si>
  <si>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</si>
  <si>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</si>
  <si>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</si>
  <si>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</si>
  <si>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</si>
  <si>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</si>
  <si>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</si>
  <si>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</si>
  <si>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</si>
  <si>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</si>
  <si>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</si>
  <si>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</si>
  <si>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</si>
  <si>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</si>
  <si>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</si>
  <si>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</si>
  <si>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</si>
  <si>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</si>
  <si>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</si>
  <si>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</si>
  <si>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</si>
  <si>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</si>
  <si>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</si>
  <si>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</si>
  <si>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</si>
  <si>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</si>
  <si>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</si>
  <si>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</si>
  <si>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</si>
  <si>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</si>
  <si>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</si>
  <si>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</si>
  <si>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</si>
  <si>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</si>
  <si>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</si>
  <si>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</si>
  <si>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</si>
  <si>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</si>
  <si>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</si>
  <si>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</si>
  <si>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</si>
  <si>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</si>
  <si>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</si>
  <si>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</si>
  <si>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</si>
  <si>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</si>
  <si>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</si>
  <si>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</si>
  <si>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</si>
  <si>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</si>
  <si>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</si>
  <si>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</si>
  <si>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</si>
  <si>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</si>
  <si>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</si>
  <si>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</si>
  <si>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</si>
  <si>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</si>
  <si>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</si>
  <si>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</si>
  <si>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</si>
  <si>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</si>
  <si>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</si>
  <si>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</si>
  <si>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</si>
  <si>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</si>
  <si>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</si>
  <si>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</si>
  <si>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</si>
  <si>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</si>
  <si>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</si>
  <si>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</si>
  <si>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</si>
  <si>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</si>
  <si>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</si>
  <si>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</si>
  <si>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</si>
  <si>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</si>
  <si>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</si>
  <si>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</si>
  <si>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</si>
  <si>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</si>
  <si>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</si>
  <si>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</si>
  <si>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</si>
  <si>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</si>
  <si>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</si>
  <si>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</si>
  <si>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</si>
  <si>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</si>
  <si>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</si>
  <si>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</si>
  <si>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</si>
  <si>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</si>
  <si>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</si>
  <si>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</si>
  <si>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</si>
  <si>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</si>
  <si>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</si>
  <si>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</si>
  <si>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</si>
  <si>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</si>
  <si>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</si>
  <si>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</si>
  <si>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</si>
  <si>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</si>
  <si>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</si>
  <si>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</si>
  <si>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</si>
  <si>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</si>
  <si>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</si>
  <si>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</si>
  <si>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</si>
  <si>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</si>
  <si>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</si>
  <si>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</si>
  <si>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</si>
  <si>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</si>
  <si>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</si>
  <si>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</si>
  <si>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</si>
  <si>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</si>
  <si>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</si>
  <si>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</si>
  <si>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</si>
  <si>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</si>
  <si>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</si>
  <si>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</si>
  <si>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</si>
  <si>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</si>
  <si>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</si>
  <si>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</si>
  <si>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</si>
  <si>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</si>
  <si>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</si>
  <si>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</si>
  <si>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</si>
  <si>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</si>
  <si>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</si>
  <si>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</si>
  <si>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</si>
  <si>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</si>
  <si>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</si>
  <si>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</si>
  <si>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</si>
  <si>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</si>
  <si>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</si>
  <si>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</si>
  <si>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</si>
  <si>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</si>
  <si>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</si>
  <si>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</si>
  <si>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</si>
  <si>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</si>
  <si>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</si>
  <si>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</si>
  <si>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</si>
  <si>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</si>
  <si>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</si>
  <si>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</si>
  <si>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</si>
  <si>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</si>
  <si>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</si>
  <si>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</si>
  <si>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</si>
  <si>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</si>
  <si>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</si>
  <si>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</si>
  <si>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</si>
  <si>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</si>
  <si>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</si>
  <si>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</si>
  <si>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</si>
  <si>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</si>
  <si>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</si>
  <si>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</si>
  <si>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</si>
  <si>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</si>
  <si>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</si>
  <si>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</si>
  <si>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</si>
  <si>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</si>
  <si>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</si>
  <si>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</si>
  <si>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</si>
  <si>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</si>
  <si>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</si>
  <si>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</si>
  <si>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</si>
  <si>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</si>
  <si>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</si>
  <si>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</si>
  <si>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</si>
  <si>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</si>
  <si>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</si>
  <si>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</si>
  <si>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</si>
  <si>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</si>
  <si>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</si>
  <si>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</si>
  <si>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</si>
  <si>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</si>
  <si>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</si>
  <si>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</si>
  <si>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</si>
  <si>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</si>
  <si>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</si>
  <si>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</si>
  <si>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</si>
  <si>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</si>
  <si>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</si>
  <si>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</si>
  <si>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</si>
  <si>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</si>
  <si>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</si>
  <si>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</si>
  <si>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</si>
  <si>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</si>
  <si>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</si>
  <si>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</si>
  <si>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</si>
  <si>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</si>
  <si>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</si>
  <si>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</si>
  <si>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</si>
  <si>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</si>
  <si>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</si>
  <si>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</si>
  <si>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</si>
  <si>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</si>
  <si>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</si>
  <si>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</si>
  <si>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</si>
  <si>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</si>
  <si>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</si>
  <si>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</si>
  <si>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</si>
  <si>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</si>
  <si>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</si>
  <si>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</si>
  <si>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</si>
  <si>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</si>
  <si>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</si>
  <si>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</si>
  <si>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</si>
  <si>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</si>
  <si>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</si>
  <si>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</si>
  <si>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</si>
  <si>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</si>
  <si>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</si>
  <si>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</si>
  <si>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</si>
  <si>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</si>
  <si>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</si>
  <si>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</si>
  <si>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</si>
  <si>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</si>
  <si>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</si>
  <si>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</si>
  <si>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</si>
  <si>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</si>
  <si>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</si>
  <si>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</si>
  <si>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</si>
  <si>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</si>
  <si>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</si>
  <si>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</si>
  <si>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</si>
  <si>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</si>
  <si>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</si>
  <si>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</si>
  <si>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</si>
  <si>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</si>
  <si>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</si>
  <si>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</si>
  <si>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</si>
  <si>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</si>
  <si>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</si>
  <si>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</si>
  <si>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</si>
  <si>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</si>
  <si>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</si>
  <si>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</si>
  <si>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</si>
  <si>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</si>
  <si>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</si>
  <si>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</si>
  <si>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</si>
  <si>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</si>
  <si>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</si>
  <si>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</si>
  <si>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</si>
  <si>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</si>
  <si>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</si>
  <si>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</si>
  <si>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</si>
  <si>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</si>
  <si>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</si>
  <si>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</si>
  <si>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</si>
  <si>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</si>
  <si>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</si>
  <si>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</si>
  <si>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</si>
  <si>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</si>
  <si>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</si>
  <si>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</si>
  <si>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</si>
  <si>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</si>
  <si>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</si>
  <si>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</si>
  <si>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</si>
  <si>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</si>
  <si>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</si>
  <si>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</si>
  <si>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</si>
  <si>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</si>
  <si>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</si>
  <si>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</si>
  <si>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</si>
  <si>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</si>
  <si>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</si>
  <si>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</si>
  <si>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</si>
  <si>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</si>
  <si>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</si>
  <si>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</si>
  <si>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</si>
  <si>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</si>
  <si>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</si>
  <si>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</si>
  <si>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</si>
  <si>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</si>
  <si>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</si>
  <si>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</si>
  <si>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</si>
  <si>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</si>
  <si>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</si>
  <si>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</si>
  <si>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</si>
  <si>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</si>
  <si>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</si>
  <si>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</si>
  <si>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</si>
  <si>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</si>
  <si>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</si>
  <si>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</si>
  <si>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</si>
  <si>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</si>
  <si>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</si>
  <si>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</si>
  <si>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</si>
  <si>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</si>
  <si>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</si>
  <si>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</si>
  <si>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</si>
  <si>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</si>
  <si>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</si>
  <si>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</si>
  <si>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</si>
  <si>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</si>
  <si>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</si>
  <si>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</si>
  <si>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</si>
  <si>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</si>
  <si>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</si>
  <si>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</si>
  <si>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</si>
  <si>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</si>
  <si>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</si>
  <si>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</si>
  <si>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</si>
  <si>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</si>
  <si>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</si>
  <si>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</si>
  <si>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</si>
  <si>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</si>
  <si>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</si>
  <si>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</si>
  <si>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</si>
  <si>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</si>
  <si>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</si>
  <si>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</si>
  <si>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</si>
  <si>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</si>
  <si>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</si>
  <si>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</si>
  <si>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</si>
  <si>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</si>
  <si>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</si>
  <si>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</si>
  <si>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</si>
  <si>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</si>
  <si>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</si>
  <si>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</si>
  <si>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</si>
  <si>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</si>
  <si>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</si>
  <si>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</si>
  <si>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</si>
  <si>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</si>
  <si>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</si>
  <si>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</si>
  <si>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</si>
  <si>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</si>
  <si>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</si>
  <si>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</si>
  <si>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</si>
  <si>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</si>
  <si>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</si>
  <si>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</si>
  <si>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</si>
  <si>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</si>
  <si>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</si>
  <si>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</si>
  <si>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</si>
  <si>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</si>
  <si>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</si>
  <si>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</si>
  <si>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</si>
  <si>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</si>
  <si>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</si>
  <si>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</si>
  <si>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</si>
  <si>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</si>
  <si>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</si>
  <si>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</si>
  <si>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</si>
  <si>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</si>
  <si>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</si>
  <si>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</si>
  <si>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</si>
  <si>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</si>
  <si>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</si>
  <si>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</si>
  <si>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</si>
  <si>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</si>
  <si>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</si>
  <si>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</si>
  <si>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</si>
  <si>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</si>
  <si>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</si>
  <si>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</si>
  <si>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</si>
  <si>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</si>
  <si>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</si>
  <si>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</si>
  <si>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</si>
  <si>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</si>
  <si>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</si>
  <si>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</si>
  <si>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</si>
  <si>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</si>
  <si>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</si>
  <si>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</si>
  <si>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</si>
  <si>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</si>
  <si>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</si>
  <si>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</si>
  <si>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</si>
  <si>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</si>
  <si>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</si>
  <si>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</si>
  <si>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</si>
  <si>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</si>
  <si>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</si>
  <si>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</si>
  <si>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</si>
  <si>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</si>
  <si>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</si>
  <si>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</si>
  <si>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</si>
  <si>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</si>
  <si>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</si>
  <si>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</si>
  <si>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</si>
  <si>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</si>
  <si>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</si>
  <si>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</si>
  <si>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</si>
  <si>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</si>
  <si>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</si>
  <si>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</si>
  <si>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</si>
  <si>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</si>
  <si>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</si>
  <si>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</si>
  <si>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</si>
  <si>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</si>
  <si>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</si>
  <si>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</si>
  <si>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</si>
  <si>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</si>
  <si>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</si>
  <si>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</si>
  <si>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</si>
  <si>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</si>
  <si>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</si>
  <si>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</si>
  <si>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</si>
  <si>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</si>
  <si>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</si>
  <si>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</si>
  <si>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</si>
  <si>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</si>
  <si>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</si>
  <si>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</si>
  <si>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</si>
  <si>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</si>
  <si>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</si>
  <si>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</si>
  <si>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</si>
  <si>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</si>
  <si>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</si>
  <si>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</si>
  <si>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</si>
  <si>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</si>
  <si>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</si>
  <si>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</si>
  <si>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</si>
  <si>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</si>
  <si>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</si>
  <si>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</si>
  <si>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</si>
  <si>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</si>
  <si>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</si>
  <si>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</si>
  <si>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</si>
  <si>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</si>
  <si>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</si>
  <si>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</si>
  <si>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</si>
  <si>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</si>
  <si>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</si>
  <si>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</si>
  <si>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</si>
  <si>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</si>
  <si>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</si>
  <si>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</si>
  <si>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</si>
  <si>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</si>
  <si>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</si>
  <si>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</si>
  <si>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</si>
  <si>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</si>
  <si>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</si>
  <si>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</si>
  <si>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</si>
  <si>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</si>
  <si>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</si>
  <si>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</si>
  <si>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</si>
  <si>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</si>
  <si>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</si>
  <si>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</si>
  <si>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</si>
  <si>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</si>
  <si>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</si>
  <si>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</si>
  <si>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</si>
  <si>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</si>
  <si>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</si>
  <si>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</si>
  <si>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</si>
  <si>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</si>
  <si>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</si>
  <si>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</si>
  <si>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</si>
  <si>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</si>
  <si>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</si>
  <si>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</si>
  <si>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</si>
  <si>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</si>
  <si>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</si>
  <si>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</si>
  <si>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</si>
  <si>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</si>
  <si>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</si>
  <si>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</si>
  <si>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</si>
  <si>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</si>
  <si>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</si>
  <si>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</si>
  <si>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</si>
  <si>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</si>
  <si>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</si>
  <si>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</si>
  <si>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</si>
  <si>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</si>
  <si>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</si>
  <si>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</si>
  <si>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</si>
  <si>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</si>
  <si>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</si>
  <si>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</si>
  <si>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</si>
  <si>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</si>
  <si>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</si>
  <si>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</si>
  <si>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</si>
  <si>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</si>
  <si>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</si>
  <si>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</si>
  <si>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</si>
  <si>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</si>
  <si>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</si>
  <si>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</si>
  <si>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</si>
  <si>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</si>
  <si>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</si>
  <si>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</si>
  <si>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</si>
  <si>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</si>
  <si>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</si>
  <si>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</si>
  <si>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</si>
  <si>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</si>
  <si>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</si>
  <si>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</si>
  <si>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</si>
  <si>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</si>
  <si>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</si>
  <si>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</si>
  <si>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</si>
  <si>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</si>
  <si>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</si>
  <si>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</si>
  <si>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</si>
  <si>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</si>
  <si>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</si>
  <si>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</si>
  <si>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</si>
  <si>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</si>
  <si>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</si>
  <si>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</si>
  <si>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</si>
  <si>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</si>
  <si>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</si>
  <si>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</si>
  <si>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</si>
  <si>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</si>
  <si>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</si>
  <si>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</si>
  <si>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</si>
  <si>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</si>
  <si>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</si>
  <si>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</si>
  <si>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</si>
  <si>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</si>
  <si>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</si>
  <si>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</si>
  <si>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</si>
  <si>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</si>
  <si>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</si>
  <si>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</si>
  <si>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</si>
  <si>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</si>
  <si>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</si>
  <si>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</si>
  <si>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</si>
  <si>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</si>
  <si>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</si>
  <si>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</si>
  <si>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</si>
  <si>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</si>
  <si>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</si>
  <si>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</si>
  <si>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</si>
  <si>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</si>
  <si>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</si>
  <si>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</si>
  <si>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</si>
  <si>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</si>
  <si>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</si>
  <si>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</si>
  <si>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</si>
  <si>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</si>
  <si>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</si>
  <si>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</si>
  <si>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</si>
  <si>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</si>
  <si>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</si>
  <si>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</si>
  <si>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</si>
  <si>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</si>
  <si>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</si>
  <si>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</si>
  <si>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</si>
  <si>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</si>
  <si>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</si>
  <si>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</si>
  <si>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</si>
  <si>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</si>
  <si>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</si>
  <si>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</si>
  <si>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</si>
  <si>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</si>
  <si>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</si>
  <si>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</si>
  <si>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</si>
  <si>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</si>
  <si>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</si>
  <si>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</si>
  <si>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</si>
  <si>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</si>
  <si>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</si>
  <si>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</si>
  <si>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</si>
  <si>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</si>
  <si>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</si>
  <si>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</si>
  <si>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</si>
  <si>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</si>
  <si>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</si>
  <si>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</si>
  <si>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</si>
  <si>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</si>
  <si>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</si>
  <si>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</si>
  <si>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</si>
  <si>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</si>
  <si>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</si>
  <si>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</si>
  <si>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</si>
  <si>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</si>
  <si>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</si>
  <si>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</si>
  <si>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</si>
  <si>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</si>
  <si>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</si>
  <si>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</si>
  <si>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</si>
  <si>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</si>
  <si>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</si>
  <si>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</si>
  <si>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</si>
  <si>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</si>
  <si>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</si>
  <si>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</si>
  <si>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</si>
  <si>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</si>
  <si>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</si>
  <si>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</si>
  <si>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</si>
  <si>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</si>
  <si>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</si>
  <si>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</si>
  <si>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</si>
  <si>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</si>
  <si>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</si>
  <si>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</si>
  <si>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</si>
  <si>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</si>
  <si>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</si>
  <si>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</si>
  <si>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</si>
  <si>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</si>
  <si>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</si>
  <si>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</si>
  <si>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</si>
  <si>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</si>
  <si>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</si>
  <si>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</si>
  <si>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</si>
  <si>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</si>
  <si>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</si>
  <si>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</si>
  <si>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</si>
  <si>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</si>
  <si>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</si>
  <si>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</si>
  <si>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</si>
  <si>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</si>
  <si>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</si>
  <si>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</si>
  <si>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</si>
  <si>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</si>
  <si>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</si>
  <si>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</si>
  <si>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</si>
  <si>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</si>
  <si>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</si>
  <si>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</si>
  <si>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</si>
  <si>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</si>
  <si>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</si>
  <si>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</si>
  <si>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</si>
  <si>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</si>
  <si>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</si>
  <si>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</si>
  <si>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</si>
  <si>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</si>
  <si>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</si>
  <si>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</si>
  <si>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</si>
  <si>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</si>
  <si>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</si>
  <si>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</si>
  <si>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</si>
  <si>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</si>
  <si>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</si>
  <si>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</si>
  <si>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</si>
  <si>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</si>
  <si>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</si>
  <si>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</si>
  <si>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</si>
  <si>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</si>
  <si>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</si>
  <si>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</si>
  <si>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</si>
  <si>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</si>
  <si>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</si>
  <si>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</si>
  <si>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</si>
  <si>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</si>
  <si>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</si>
  <si>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</si>
  <si>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</si>
  <si>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</si>
  <si>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</si>
  <si>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</si>
  <si>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</si>
  <si>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</si>
  <si>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</si>
  <si>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</si>
  <si>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</si>
  <si>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</si>
  <si>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</si>
  <si>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</si>
  <si>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</si>
  <si>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</si>
  <si>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</si>
  <si>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</si>
  <si>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</si>
  <si>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</si>
  <si>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</si>
  <si>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</si>
  <si>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</si>
  <si>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</si>
  <si>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</si>
  <si>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</si>
  <si>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</si>
  <si>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</si>
  <si>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</si>
  <si>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</si>
  <si>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</si>
  <si>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</si>
  <si>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</si>
  <si>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</si>
  <si>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</si>
  <si>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</si>
  <si>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</si>
  <si>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</si>
  <si>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</si>
  <si>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</si>
  <si>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</si>
  <si>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</si>
  <si>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</si>
  <si>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</si>
  <si>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</si>
  <si>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</si>
  <si>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</si>
  <si>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</si>
  <si>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</si>
  <si>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</si>
  <si>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</si>
  <si>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</si>
  <si>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</si>
  <si>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</si>
  <si>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</si>
  <si>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</si>
  <si>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</si>
  <si>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</si>
  <si>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</si>
  <si>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</si>
  <si>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</si>
  <si>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</si>
  <si>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</si>
  <si>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</si>
  <si>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</si>
  <si>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</si>
  <si>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</si>
  <si>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</si>
  <si>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</si>
  <si>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</si>
  <si>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</si>
  <si>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</si>
  <si>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</si>
  <si>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</si>
  <si>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</si>
  <si>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</si>
  <si>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</si>
  <si>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</si>
  <si>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</si>
  <si>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</si>
  <si>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</si>
  <si>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</si>
  <si>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</si>
  <si>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</si>
  <si>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</si>
  <si>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</si>
  <si>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</si>
  <si>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</si>
  <si>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</si>
  <si>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</si>
  <si>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</si>
  <si>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</si>
  <si>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</si>
  <si>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</si>
  <si>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</si>
  <si>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</si>
  <si>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</si>
  <si>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</si>
  <si>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</si>
  <si>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</si>
  <si>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</si>
  <si>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</si>
  <si>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</si>
  <si>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</si>
  <si>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</si>
  <si>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</si>
  <si>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</si>
  <si>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</si>
  <si>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</si>
  <si>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</si>
  <si>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</si>
  <si>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</si>
  <si>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</si>
  <si>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</si>
  <si>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</si>
  <si>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</si>
  <si>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</si>
  <si>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</si>
  <si>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</si>
  <si>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</si>
  <si>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</si>
  <si>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</si>
  <si>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</si>
  <si>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</si>
  <si>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</si>
  <si>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</si>
  <si>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</si>
  <si>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</si>
  <si>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</si>
  <si>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</si>
  <si>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</si>
  <si>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</si>
  <si>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</si>
  <si>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</si>
  <si>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</si>
  <si>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</si>
  <si>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</si>
  <si>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</si>
  <si>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</si>
  <si>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</si>
  <si>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</si>
  <si>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</si>
  <si>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</si>
  <si>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</si>
  <si>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</si>
  <si>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</si>
  <si>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</si>
  <si>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</si>
  <si>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</si>
  <si>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</si>
  <si>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</si>
  <si>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</si>
  <si>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</si>
  <si>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</si>
  <si>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</si>
  <si>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</si>
  <si>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</si>
  <si>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</si>
  <si>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</si>
  <si>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</si>
  <si>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</si>
  <si>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</si>
  <si>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</si>
  <si>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</si>
  <si>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</si>
  <si>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</si>
  <si>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</si>
  <si>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</si>
  <si>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</si>
  <si>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</si>
  <si>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</si>
  <si>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</si>
  <si>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</si>
  <si>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</si>
  <si>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</si>
  <si>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</si>
  <si>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</si>
  <si>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</si>
  <si>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</si>
  <si>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</si>
  <si>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</si>
  <si>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</si>
  <si>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</si>
  <si>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</si>
  <si>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</si>
  <si>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</si>
  <si>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</si>
  <si>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</si>
  <si>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</si>
  <si>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</si>
  <si>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</si>
  <si>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</si>
  <si>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</si>
  <si>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</si>
  <si>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</si>
  <si>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</si>
  <si>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</si>
  <si>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</si>
  <si>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</si>
  <si>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</si>
  <si>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</si>
  <si>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</si>
  <si>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</si>
  <si>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</si>
  <si>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</si>
  <si>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</si>
  <si>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</si>
  <si>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</si>
  <si>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</si>
  <si>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</si>
  <si>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</si>
  <si>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</si>
  <si>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</si>
  <si>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</si>
  <si>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</si>
  <si>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</si>
  <si>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</si>
  <si>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</si>
  <si>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</si>
  <si>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</si>
  <si>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</si>
  <si>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</si>
  <si>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</si>
  <si>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</si>
  <si>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</si>
  <si>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</si>
  <si>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</si>
  <si>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</si>
  <si>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</si>
  <si>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</si>
  <si>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</si>
  <si>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</si>
  <si>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</si>
  <si>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</si>
  <si>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</si>
  <si>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</si>
  <si>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</si>
  <si>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</si>
  <si>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</si>
  <si>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</si>
  <si>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</si>
  <si>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</si>
  <si>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</si>
  <si>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</si>
  <si>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</si>
  <si>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</si>
  <si>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</si>
  <si>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</si>
  <si>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</si>
  <si>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</si>
  <si>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</si>
  <si>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</si>
  <si>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</si>
  <si>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</si>
  <si>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</si>
  <si>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</si>
  <si>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</si>
  <si>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</si>
  <si>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</si>
  <si>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</si>
  <si>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</si>
  <si>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</si>
  <si>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</si>
  <si>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</si>
  <si>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</si>
  <si>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</si>
  <si>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</si>
  <si>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</si>
  <si>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</si>
  <si>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</si>
  <si>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</si>
  <si>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</si>
  <si>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</si>
  <si>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</si>
  <si>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</si>
  <si>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</si>
  <si>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</si>
  <si>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</si>
  <si>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</si>
  <si>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</si>
  <si>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</si>
  <si>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</si>
  <si>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</si>
  <si>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</si>
  <si>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</si>
  <si>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</si>
  <si>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</si>
  <si>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</si>
  <si>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</si>
  <si>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</si>
  <si>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</si>
  <si>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</si>
  <si>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</si>
  <si>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</si>
  <si>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</si>
  <si>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</si>
  <si>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</si>
  <si>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</si>
  <si>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</si>
  <si>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</si>
  <si>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</si>
  <si>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</si>
  <si>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</si>
  <si>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</si>
  <si>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</si>
  <si>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</si>
  <si>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</si>
  <si>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</si>
  <si>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</si>
  <si>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</si>
  <si>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</si>
  <si>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</si>
  <si>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</si>
  <si>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</si>
  <si>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</si>
  <si>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</si>
  <si>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</si>
  <si>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</si>
  <si>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</si>
  <si>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</si>
  <si>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</si>
  <si>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</si>
  <si>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</si>
  <si>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</si>
  <si>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</si>
  <si>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</si>
  <si>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</si>
  <si>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</si>
  <si>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</si>
  <si>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</si>
  <si>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</si>
  <si>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</si>
  <si>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</si>
  <si>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</si>
  <si>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</si>
  <si>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</si>
  <si>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</si>
  <si>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</si>
  <si>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</si>
  <si>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</si>
  <si>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</si>
  <si>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</si>
  <si>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</si>
  <si>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</si>
  <si>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</si>
  <si>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</si>
  <si>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</si>
  <si>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</si>
  <si>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</si>
  <si>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</si>
  <si>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</si>
  <si>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</si>
  <si>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</si>
  <si>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</si>
  <si>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</si>
  <si>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</si>
  <si>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</si>
  <si>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</si>
  <si>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</si>
  <si>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</si>
  <si>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</si>
  <si>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</si>
  <si>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</si>
  <si>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</si>
  <si>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</si>
  <si>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</si>
  <si>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</si>
  <si>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</si>
  <si>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</si>
  <si>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</si>
  <si>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</si>
  <si>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</si>
  <si>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</si>
  <si>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</si>
  <si>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</si>
  <si>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</si>
  <si>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</si>
  <si>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</si>
  <si>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</si>
  <si>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</si>
  <si>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</si>
  <si>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</si>
  <si>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</si>
  <si>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</si>
  <si>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</si>
  <si>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</si>
  <si>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</si>
  <si>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</si>
  <si>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</si>
  <si>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</si>
  <si>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</si>
  <si>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</si>
  <si>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</si>
  <si>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</si>
  <si>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</si>
  <si>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</si>
  <si>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</si>
  <si>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</si>
  <si>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</si>
  <si>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</si>
  <si>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</si>
  <si>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</si>
  <si>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</si>
  <si>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</si>
  <si>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</si>
  <si>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</si>
  <si>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</si>
  <si>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</si>
  <si>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</si>
  <si>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</si>
  <si>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</si>
  <si>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</si>
  <si>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</si>
  <si>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</si>
  <si>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</si>
  <si>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</si>
  <si>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</si>
  <si>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</si>
  <si>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</si>
  <si>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</si>
  <si>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</si>
  <si>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</si>
  <si>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</si>
  <si>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</si>
  <si>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</si>
  <si>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</si>
  <si>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</si>
  <si>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</si>
  <si>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</si>
  <si>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</si>
  <si>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</si>
  <si>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</si>
  <si>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</si>
  <si>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</si>
  <si>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</si>
  <si>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</si>
  <si>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</si>
  <si>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</si>
  <si>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</si>
  <si>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</si>
  <si>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</si>
  <si>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</si>
  <si>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</si>
  <si>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</si>
  <si>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</si>
  <si>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</si>
  <si>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</si>
  <si>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</si>
  <si>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</si>
  <si>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</si>
  <si>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</si>
  <si>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</si>
  <si>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</si>
  <si>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</si>
  <si>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</si>
  <si>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</si>
  <si>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</si>
  <si>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</si>
  <si>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</si>
  <si>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</si>
  <si>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</si>
  <si>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</si>
  <si>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</si>
  <si>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</si>
  <si>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</si>
  <si>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</si>
  <si>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</si>
  <si>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</si>
  <si>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</si>
  <si>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</si>
  <si>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</si>
  <si>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</si>
  <si>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</si>
  <si>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</si>
  <si>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</si>
  <si>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</si>
  <si>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</si>
  <si>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</si>
  <si>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</si>
  <si>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</si>
  <si>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</si>
  <si>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</si>
  <si>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</si>
  <si>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</si>
  <si>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</si>
  <si>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</si>
  <si>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</si>
  <si>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</si>
  <si>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</si>
  <si>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</si>
  <si>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</si>
  <si>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</si>
  <si>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</si>
  <si>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</si>
  <si>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</si>
  <si>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</si>
  <si>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</si>
  <si>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</si>
  <si>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</si>
  <si>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</si>
  <si>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</si>
  <si>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</si>
  <si>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</si>
  <si>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</si>
  <si>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</si>
  <si>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</si>
  <si>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</si>
  <si>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</si>
  <si>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</si>
  <si>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</si>
  <si>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</si>
  <si>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</si>
  <si>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</si>
  <si>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</si>
  <si>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</si>
  <si>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</si>
  <si>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</si>
  <si>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</si>
  <si>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</si>
  <si>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</si>
  <si>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</si>
  <si>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</si>
  <si>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</si>
  <si>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</si>
  <si>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</si>
  <si>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</si>
  <si>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</si>
  <si>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</si>
  <si>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</si>
  <si>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</si>
  <si>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</si>
  <si>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</si>
  <si>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</si>
  <si>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</si>
  <si>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</si>
  <si>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</si>
  <si>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</si>
  <si>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</si>
  <si>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</si>
  <si>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</si>
  <si>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</si>
  <si>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</si>
  <si>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</si>
  <si>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</si>
  <si>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</si>
  <si>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</si>
  <si>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</si>
  <si>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</si>
  <si>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</si>
  <si>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</si>
  <si>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</si>
  <si>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</si>
  <si>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</si>
  <si>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</si>
  <si>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</si>
  <si>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</si>
  <si>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</si>
  <si>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</si>
  <si>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</si>
  <si>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</si>
  <si>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</si>
  <si>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</si>
  <si>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</si>
  <si>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</si>
  <si>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</si>
  <si>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</si>
  <si>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</si>
  <si>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</si>
  <si>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</si>
  <si>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</si>
  <si>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</si>
  <si>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</si>
  <si>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</si>
  <si>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</si>
  <si>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</si>
  <si>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</si>
  <si>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</si>
  <si>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</si>
  <si>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</si>
  <si>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</si>
  <si>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</si>
  <si>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</si>
  <si>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</si>
  <si>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</si>
  <si>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</si>
  <si>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</si>
  <si>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</si>
  <si>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</si>
  <si>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</si>
  <si>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</si>
  <si>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</si>
  <si>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</si>
  <si>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</si>
  <si>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</si>
  <si>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</si>
  <si>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</si>
  <si>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</si>
  <si>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</si>
  <si>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</si>
  <si>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</si>
  <si>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</si>
  <si>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</si>
  <si>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</si>
  <si>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</si>
  <si>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</si>
  <si>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</si>
  <si>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</si>
  <si>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</si>
  <si>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</si>
  <si>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</si>
  <si>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</si>
  <si>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</si>
  <si>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</si>
  <si>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</si>
  <si>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</si>
  <si>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</si>
  <si>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</si>
  <si>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</si>
  <si>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</si>
  <si>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</si>
  <si>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</si>
  <si>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</si>
  <si>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</si>
  <si>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</si>
  <si>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</si>
  <si>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</si>
  <si>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</si>
  <si>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</si>
  <si>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</si>
  <si>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</si>
  <si>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</si>
  <si>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</si>
  <si>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</si>
  <si>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</si>
  <si>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</si>
  <si>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</si>
  <si>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</si>
  <si>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</si>
  <si>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</si>
  <si>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</si>
  <si>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</si>
  <si>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</si>
  <si>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</si>
  <si>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</si>
  <si>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</si>
  <si>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</si>
  <si>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</si>
  <si>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</si>
  <si>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</si>
  <si>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</si>
  <si>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</si>
  <si>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</si>
  <si>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</si>
  <si>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</si>
  <si>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</si>
  <si>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</si>
  <si>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</si>
  <si>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</si>
  <si>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</si>
  <si>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</si>
  <si>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</si>
  <si>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</si>
  <si>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</si>
  <si>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</si>
  <si>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</si>
  <si>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</si>
  <si>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</si>
  <si>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</si>
  <si>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</si>
  <si>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</si>
  <si>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</si>
  <si>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</si>
  <si>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</si>
  <si>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</si>
  <si>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</si>
  <si>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</si>
  <si>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</si>
  <si>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</si>
  <si>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</si>
  <si>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</si>
  <si>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</si>
  <si>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</si>
  <si>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</si>
  <si>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</si>
  <si>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</si>
  <si>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</si>
  <si>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</si>
  <si>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</si>
  <si>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</si>
  <si>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</si>
  <si>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</si>
  <si>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</si>
  <si>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</si>
  <si>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</si>
  <si>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</si>
  <si>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</si>
  <si>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</si>
  <si>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</si>
  <si>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</si>
  <si>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</si>
  <si>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</si>
  <si>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</si>
  <si>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</si>
  <si>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</si>
  <si>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</si>
  <si>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</si>
  <si>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</si>
  <si>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</si>
  <si>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</si>
  <si>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</si>
  <si>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</si>
  <si>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</si>
  <si>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</si>
  <si>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</si>
  <si>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</si>
  <si>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</si>
  <si>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</si>
  <si>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</si>
  <si>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</si>
  <si>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</si>
  <si>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</si>
  <si>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</si>
  <si>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</si>
  <si>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</si>
  <si>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</si>
  <si>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</si>
  <si>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</si>
  <si>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</si>
  <si>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</si>
  <si>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</si>
  <si>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</si>
  <si>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</si>
  <si>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</si>
  <si>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</si>
  <si>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</si>
  <si>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</si>
  <si>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</si>
  <si>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</si>
  <si>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</si>
  <si>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</si>
  <si>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</si>
  <si>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</si>
  <si>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</si>
  <si>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</si>
  <si>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</si>
  <si>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</si>
  <si>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</si>
  <si>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</si>
  <si>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</si>
  <si>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</si>
  <si>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</si>
  <si>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</si>
  <si>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</si>
  <si>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</si>
  <si>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</si>
  <si>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</si>
  <si>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</si>
  <si>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</si>
  <si>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</si>
  <si>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</si>
  <si>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</si>
  <si>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</si>
  <si>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</si>
  <si>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</si>
  <si>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</si>
  <si>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</si>
  <si>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</si>
  <si>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</si>
  <si>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</si>
  <si>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</si>
  <si>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</si>
  <si>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</si>
  <si>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</si>
  <si>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</si>
  <si>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</si>
  <si>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</si>
  <si>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</si>
  <si>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</si>
  <si>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</si>
  <si>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</si>
  <si>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</si>
  <si>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</si>
  <si>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</si>
  <si>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</si>
  <si>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</si>
  <si>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</si>
  <si>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</si>
  <si>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</si>
  <si>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</si>
  <si>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</si>
  <si>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</si>
  <si>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</si>
  <si>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</si>
  <si>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</si>
  <si>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</si>
  <si>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</si>
  <si>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</si>
  <si>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</si>
  <si>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</si>
  <si>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</si>
  <si>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</si>
  <si>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</si>
  <si>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</si>
  <si>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</si>
  <si>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</si>
  <si>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</si>
  <si>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</si>
  <si>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</si>
  <si>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</si>
  <si>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</si>
  <si>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</si>
  <si>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</si>
  <si>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</si>
  <si>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</si>
  <si>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</si>
  <si>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</si>
  <si>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</si>
  <si>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</si>
  <si>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</si>
  <si>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</si>
  <si>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</si>
  <si>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</si>
  <si>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</si>
  <si>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</si>
  <si>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</si>
  <si>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</si>
  <si>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</si>
  <si>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</si>
  <si>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</si>
  <si>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</si>
  <si>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</si>
  <si>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</si>
  <si>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</si>
  <si>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</si>
  <si>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</si>
  <si>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</si>
  <si>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</si>
  <si>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</si>
  <si>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</si>
  <si>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</si>
  <si>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</si>
  <si>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</si>
  <si>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</si>
  <si>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</si>
  <si>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</si>
  <si>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</si>
  <si>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</si>
  <si>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</si>
  <si>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</si>
  <si>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</si>
  <si>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</si>
  <si>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</si>
  <si>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</si>
  <si>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</si>
  <si>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</si>
  <si>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</si>
  <si>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</si>
  <si>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</si>
  <si>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</si>
  <si>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</si>
  <si>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</si>
  <si>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</si>
  <si>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</si>
  <si>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</si>
  <si>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</si>
  <si>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</si>
  <si>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</si>
  <si>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</si>
  <si>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</si>
  <si>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</si>
  <si>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</si>
  <si>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</si>
  <si>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</si>
  <si>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</si>
  <si>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</si>
  <si>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</si>
  <si>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</si>
  <si>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</si>
  <si>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</si>
  <si>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</si>
  <si>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</si>
  <si>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</si>
  <si>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</si>
  <si>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</si>
  <si>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</si>
  <si>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</si>
  <si>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</si>
  <si>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</si>
  <si>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</si>
  <si>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</si>
  <si>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</si>
  <si>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</si>
  <si>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</si>
  <si>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</si>
  <si>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</si>
  <si>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</si>
  <si>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</si>
  <si>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</si>
  <si>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</si>
  <si>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</si>
  <si>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</si>
  <si>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</si>
  <si>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</si>
  <si>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</si>
  <si>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</si>
  <si>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</si>
  <si>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</si>
  <si>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</si>
  <si>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</si>
  <si>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</si>
  <si>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</si>
  <si>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</si>
  <si>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</si>
  <si>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</si>
  <si>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</si>
  <si>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</si>
  <si>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</si>
  <si>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</si>
  <si>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</si>
  <si>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</si>
  <si>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</si>
  <si>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</si>
  <si>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</si>
  <si>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</si>
  <si>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</si>
  <si>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</si>
  <si>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</si>
  <si>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</si>
  <si>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</si>
  <si>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</si>
  <si>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</si>
  <si>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</si>
  <si>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</si>
  <si>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</si>
  <si>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</si>
  <si>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</si>
  <si>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</si>
  <si>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</si>
  <si>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</si>
  <si>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</si>
  <si>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</si>
  <si>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</si>
  <si>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</si>
  <si>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</si>
  <si>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</si>
  <si>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</si>
  <si>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</si>
  <si>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</si>
  <si>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</si>
  <si>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</si>
  <si>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</si>
  <si>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</si>
  <si>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</si>
  <si>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</si>
  <si>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</si>
  <si>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</si>
  <si>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</si>
  <si>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</si>
  <si>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</si>
  <si>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</si>
  <si>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</si>
  <si>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</si>
  <si>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</si>
  <si>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</si>
  <si>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</si>
  <si>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</si>
  <si>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</si>
  <si>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</si>
  <si>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</si>
  <si>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</si>
  <si>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</si>
  <si>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</si>
  <si>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</si>
  <si>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</si>
  <si>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</si>
  <si>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</si>
  <si>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</si>
  <si>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</si>
  <si>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</si>
  <si>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</si>
  <si>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</si>
  <si>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</si>
  <si>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</si>
  <si>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</si>
  <si>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</si>
  <si>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</si>
  <si>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</si>
  <si>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</si>
  <si>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</si>
  <si>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</si>
  <si>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</si>
  <si>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</si>
  <si>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</si>
  <si>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</si>
  <si>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</si>
  <si>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</si>
  <si>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</si>
  <si>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</si>
  <si>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</si>
  <si>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</si>
  <si>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</si>
  <si>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</si>
  <si>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</si>
  <si>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</si>
  <si>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</si>
  <si>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</si>
  <si>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</si>
  <si>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</si>
  <si>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</si>
  <si>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</si>
  <si>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</si>
  <si>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</si>
  <si>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</si>
  <si>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</si>
  <si>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</si>
  <si>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</si>
  <si>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</si>
  <si>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</si>
  <si>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</si>
  <si>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</si>
  <si>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</si>
  <si>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</si>
  <si>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</si>
  <si>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</si>
  <si>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</si>
  <si>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</si>
  <si>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</si>
  <si>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</si>
  <si>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</si>
  <si>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</si>
  <si>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</si>
  <si>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</si>
  <si>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</si>
  <si>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</si>
  <si>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</si>
  <si>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</si>
  <si>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</si>
  <si>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</si>
  <si>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</si>
  <si>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</si>
  <si>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</si>
  <si>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</si>
  <si>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</si>
  <si>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</si>
  <si>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</si>
  <si>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</si>
  <si>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</si>
  <si>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</si>
  <si>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</si>
  <si>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</si>
  <si>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</si>
  <si>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</si>
  <si>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</si>
  <si>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</si>
  <si>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</si>
  <si>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</si>
  <si>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</si>
  <si>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</si>
  <si>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</si>
  <si>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</si>
  <si>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</si>
  <si>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</si>
  <si>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</si>
  <si>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</si>
  <si>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</si>
  <si>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</si>
  <si>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</si>
  <si>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</si>
  <si>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</si>
  <si>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</si>
  <si>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</si>
  <si>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</si>
  <si>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</si>
  <si>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</si>
  <si>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</si>
  <si>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</si>
  <si>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</si>
  <si>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</si>
  <si>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</si>
  <si>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</si>
  <si>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</si>
  <si>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</si>
  <si>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</si>
  <si>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</si>
  <si>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</si>
  <si>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</si>
  <si>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</si>
  <si>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</si>
  <si>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</si>
  <si>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</si>
  <si>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</si>
  <si>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</si>
  <si>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</si>
  <si>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</si>
  <si>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</si>
  <si>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</si>
  <si>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</si>
  <si>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</si>
  <si>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</si>
  <si>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</si>
  <si>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</si>
  <si>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</si>
  <si>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</si>
  <si>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</si>
  <si>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</si>
  <si>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</si>
  <si>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</si>
  <si>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</si>
  <si>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</si>
  <si>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</si>
  <si>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</si>
  <si>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</si>
  <si>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</si>
  <si>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</si>
  <si>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</si>
  <si>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</si>
  <si>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</si>
  <si>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</si>
  <si>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</si>
  <si>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</si>
  <si>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</si>
  <si>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</si>
  <si>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</si>
  <si>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</si>
  <si>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</si>
  <si>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</si>
  <si>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</si>
  <si>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</si>
  <si>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</si>
  <si>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</si>
  <si>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</si>
  <si>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</si>
  <si>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</si>
  <si>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</si>
  <si>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</si>
  <si>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</si>
  <si>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</si>
  <si>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</si>
  <si>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</si>
  <si>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</si>
  <si>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</si>
  <si>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</si>
  <si>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</si>
  <si>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</si>
  <si>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</si>
  <si>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</si>
  <si>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</si>
  <si>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</si>
  <si>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</si>
  <si>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</si>
  <si>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</si>
  <si>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</si>
  <si>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</si>
  <si>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</si>
  <si>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</si>
  <si>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</si>
  <si>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</si>
  <si>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</si>
  <si>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</si>
  <si>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</si>
  <si>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</si>
  <si>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</si>
  <si>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</si>
  <si>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</si>
  <si>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</si>
  <si>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</si>
  <si>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</si>
  <si>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</si>
  <si>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</si>
  <si>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</si>
  <si>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</si>
  <si>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</si>
  <si>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</si>
  <si>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</si>
  <si>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</si>
  <si>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</si>
  <si>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</si>
  <si>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</si>
  <si>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</si>
  <si>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</si>
  <si>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</si>
  <si>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</si>
  <si>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</si>
  <si>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</si>
  <si>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</si>
  <si>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</si>
  <si>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</si>
  <si>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</si>
  <si>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</si>
  <si>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</si>
  <si>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</si>
  <si>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</si>
  <si>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</si>
  <si>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</si>
  <si>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</si>
  <si>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</si>
  <si>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</si>
  <si>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</si>
  <si>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</si>
  <si>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</si>
  <si>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</si>
  <si>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</si>
  <si>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</si>
  <si>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</si>
  <si>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</si>
  <si>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</si>
  <si>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</si>
  <si>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</si>
  <si>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</si>
  <si>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</si>
  <si>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</si>
  <si>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</si>
  <si>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</si>
  <si>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</si>
  <si>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</si>
  <si>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</si>
  <si>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</si>
  <si>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</si>
  <si>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</si>
  <si>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</si>
  <si>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</si>
  <si>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</si>
  <si>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</si>
  <si>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</si>
  <si>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</si>
  <si>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</si>
  <si>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</si>
  <si>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</si>
  <si>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</si>
  <si>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</si>
  <si>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</si>
  <si>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</si>
  <si>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</si>
  <si>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</si>
  <si>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</si>
  <si>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</si>
  <si>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</si>
  <si>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</si>
  <si>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</si>
  <si>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</si>
  <si>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</si>
  <si>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</si>
  <si>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</si>
  <si>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</si>
  <si>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</si>
  <si>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</si>
  <si>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</si>
  <si>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</si>
  <si>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</si>
  <si>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</si>
  <si>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</si>
  <si>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</si>
  <si>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</si>
  <si>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</si>
  <si>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</si>
  <si>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</si>
  <si>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</si>
  <si>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</si>
  <si>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</si>
  <si>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</si>
  <si>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</si>
  <si>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</si>
  <si>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</si>
  <si>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</si>
  <si>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</si>
  <si>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</si>
  <si>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</si>
  <si>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</si>
  <si>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</si>
  <si>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</si>
  <si>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</si>
  <si>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</si>
  <si>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</si>
  <si>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</si>
  <si>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</si>
  <si>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</si>
  <si>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</si>
  <si>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</si>
  <si>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</si>
  <si>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</si>
  <si>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</si>
  <si>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</si>
  <si>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</si>
  <si>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</si>
  <si>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</si>
  <si>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</si>
  <si>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</si>
  <si>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</si>
  <si>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</si>
  <si>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</si>
  <si>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</si>
  <si>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</si>
  <si>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</si>
  <si>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</si>
  <si>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</si>
  <si>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</si>
  <si>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</si>
  <si>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</si>
  <si>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</si>
  <si>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</si>
  <si>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</si>
  <si>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</si>
  <si>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</si>
  <si>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</si>
  <si>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</si>
  <si>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</si>
  <si>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</si>
  <si>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</si>
  <si>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</si>
  <si>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</si>
  <si>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</si>
  <si>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</si>
  <si>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</si>
  <si>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</si>
  <si>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</si>
  <si>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</si>
  <si>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</si>
  <si>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</si>
  <si>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</si>
  <si>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</si>
  <si>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</si>
  <si>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</si>
  <si>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</si>
  <si>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</si>
  <si>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</si>
  <si>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</si>
  <si>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</si>
  <si>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</si>
  <si>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</si>
  <si>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</si>
  <si>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</si>
  <si>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</si>
  <si>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</si>
  <si>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</si>
  <si>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</si>
  <si>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</si>
  <si>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</si>
  <si>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</si>
  <si>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</si>
  <si>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</si>
  <si>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</si>
  <si>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</si>
  <si>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</si>
  <si>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</si>
  <si>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</si>
  <si>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</si>
  <si>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</si>
  <si>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</si>
  <si>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</si>
  <si>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</si>
  <si>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</si>
  <si>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</si>
  <si>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</si>
  <si>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</si>
  <si>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</si>
  <si>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</si>
  <si>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</si>
  <si>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</si>
  <si>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</si>
  <si>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</si>
  <si>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</si>
  <si>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</si>
  <si>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</si>
  <si>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</si>
  <si>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</si>
  <si>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</si>
  <si>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</si>
  <si>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</si>
  <si>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</si>
  <si>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</si>
  <si>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</si>
  <si>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</si>
  <si>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</si>
  <si>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</si>
  <si>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</si>
  <si>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</si>
  <si>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</si>
  <si>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</si>
  <si>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</si>
  <si>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</si>
  <si>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</si>
  <si>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</si>
  <si>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</si>
  <si>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</si>
  <si>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</si>
  <si>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</si>
  <si>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</si>
  <si>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</si>
  <si>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</si>
  <si>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</si>
  <si>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</si>
  <si>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</si>
  <si>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</si>
  <si>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</si>
  <si>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</si>
  <si>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</si>
  <si>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</si>
  <si>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</si>
  <si>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</si>
  <si>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</si>
  <si>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</si>
  <si>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</si>
  <si>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</si>
  <si>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</si>
  <si>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</si>
  <si>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</si>
  <si>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</si>
  <si>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</si>
  <si>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</si>
  <si>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</si>
  <si>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</si>
  <si>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</si>
  <si>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</si>
  <si>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</si>
  <si>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</si>
  <si>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</si>
  <si>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</si>
  <si>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</si>
  <si>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</si>
  <si>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</si>
  <si>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</si>
  <si>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</si>
  <si>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</si>
  <si>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</si>
  <si>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</si>
  <si>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</si>
  <si>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</si>
  <si>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</si>
  <si>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</si>
  <si>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</si>
  <si>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</si>
  <si>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</si>
  <si>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</si>
  <si>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</si>
  <si>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</si>
  <si>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</si>
  <si>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</si>
  <si>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</si>
  <si>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</si>
  <si>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</si>
  <si>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</si>
  <si>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</si>
  <si>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</si>
  <si>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</si>
  <si>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</si>
  <si>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</si>
  <si>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</si>
  <si>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</si>
  <si>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</si>
  <si>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</si>
  <si>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</si>
  <si>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</si>
  <si>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</si>
  <si>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</si>
  <si>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</si>
  <si>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</si>
  <si>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</si>
  <si>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</si>
  <si>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</si>
  <si>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</si>
  <si>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</si>
  <si>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</si>
  <si>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</si>
  <si>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</si>
  <si>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</si>
  <si>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</si>
  <si>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</si>
  <si>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</si>
  <si>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</si>
  <si>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</si>
  <si>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</si>
  <si>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</si>
  <si>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</si>
  <si>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</si>
  <si>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</si>
  <si>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</si>
  <si>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</si>
  <si>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</si>
  <si>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</si>
  <si>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</si>
  <si>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</si>
  <si>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</si>
  <si>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</si>
  <si>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</si>
  <si>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</si>
  <si>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</si>
  <si>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</si>
  <si>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</si>
  <si>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</si>
  <si>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</si>
  <si>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</si>
  <si>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</si>
  <si>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</si>
  <si>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</si>
  <si>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</si>
  <si>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</si>
  <si>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</si>
  <si>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</si>
  <si>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</si>
  <si>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</si>
  <si>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</si>
  <si>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</si>
  <si>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</si>
  <si>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</si>
  <si>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</si>
  <si>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</si>
  <si>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</si>
  <si>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</si>
  <si>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</si>
  <si>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</si>
  <si>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</si>
  <si>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</si>
  <si>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</si>
  <si>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</si>
  <si>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</si>
  <si>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</si>
  <si>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</si>
  <si>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</si>
  <si>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</si>
  <si>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</si>
  <si>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</si>
  <si>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</si>
  <si>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</si>
  <si>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</si>
  <si>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</si>
  <si>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</si>
  <si>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</si>
  <si>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</si>
  <si>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</si>
  <si>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</si>
  <si>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</si>
  <si>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</si>
  <si>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</si>
  <si>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</si>
  <si>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</si>
  <si>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</si>
  <si>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</si>
  <si>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</si>
  <si>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</si>
  <si>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</si>
  <si>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</si>
  <si>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</si>
  <si>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</si>
  <si>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</si>
  <si>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</si>
  <si>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</si>
  <si>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</si>
  <si>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</si>
  <si>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</si>
  <si>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</si>
  <si>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</si>
  <si>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</si>
  <si>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</si>
  <si>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</si>
  <si>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</si>
  <si>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</si>
  <si>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</si>
  <si>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</si>
  <si>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</si>
  <si>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</si>
  <si>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</si>
  <si>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</si>
  <si>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</si>
  <si>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</si>
  <si>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</si>
  <si>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</si>
  <si>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</si>
  <si>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</si>
  <si>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</si>
  <si>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</si>
  <si>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</si>
  <si>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</si>
  <si>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</si>
  <si>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</si>
  <si>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</si>
  <si>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</si>
  <si>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</si>
  <si>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</si>
  <si>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</si>
  <si>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</si>
  <si>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</si>
  <si>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</si>
  <si>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</si>
  <si>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</si>
  <si>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</si>
  <si>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</si>
  <si>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</si>
  <si>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</si>
  <si>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</si>
  <si>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</si>
  <si>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</si>
  <si>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</si>
  <si>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</si>
  <si>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</si>
  <si>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</si>
  <si>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</si>
  <si>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</si>
  <si>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</si>
  <si>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</si>
  <si>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</si>
  <si>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</si>
  <si>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</si>
  <si>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</si>
  <si>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</si>
  <si>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</si>
  <si>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</si>
  <si>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</si>
  <si>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</si>
  <si>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</si>
  <si>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</si>
  <si>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</si>
  <si>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</si>
  <si>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</si>
  <si>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</si>
  <si>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</si>
  <si>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</si>
  <si>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</si>
  <si>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</si>
  <si>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</si>
  <si>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</si>
  <si>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</si>
  <si>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</si>
  <si>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</si>
  <si>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</si>
  <si>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</si>
  <si>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</si>
  <si>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</si>
  <si>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</si>
  <si>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</si>
  <si>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</si>
  <si>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</si>
  <si>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</si>
  <si>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</si>
  <si>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</si>
  <si>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</si>
  <si>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</si>
  <si>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</si>
  <si>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</si>
  <si>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</si>
  <si>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</si>
  <si>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</si>
  <si>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</si>
  <si>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</si>
  <si>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</si>
  <si>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</si>
  <si>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</si>
  <si>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</si>
  <si>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</si>
  <si>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</si>
  <si>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</si>
  <si>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</si>
  <si>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</si>
  <si>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</si>
  <si>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</si>
  <si>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</si>
  <si>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</si>
  <si>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</si>
  <si>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</si>
  <si>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</si>
  <si>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</si>
  <si>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</si>
  <si>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</si>
  <si>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</si>
  <si>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</si>
  <si>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</si>
  <si>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</si>
  <si>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</si>
  <si>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</si>
  <si>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</si>
  <si>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</si>
  <si>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</si>
  <si>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</si>
  <si>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</si>
  <si>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</si>
  <si>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</si>
  <si>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</si>
  <si>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</si>
  <si>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</si>
  <si>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</si>
  <si>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</si>
  <si>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</si>
  <si>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</si>
  <si>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</si>
  <si>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</si>
  <si>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</si>
  <si>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</si>
  <si>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</si>
  <si>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</si>
  <si>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</si>
  <si>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</si>
  <si>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</si>
  <si>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</si>
  <si>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</si>
  <si>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</si>
  <si>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</si>
  <si>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</si>
  <si>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</si>
  <si>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</si>
  <si>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</si>
  <si>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</si>
  <si>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</si>
  <si>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</si>
  <si>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</si>
  <si>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</si>
  <si>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</si>
  <si>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</si>
  <si>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</si>
  <si>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</si>
  <si>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</si>
  <si>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</si>
  <si>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</si>
  <si>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</si>
  <si>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</si>
  <si>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</si>
  <si>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</si>
  <si>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</si>
  <si>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</si>
  <si>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</si>
  <si>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</si>
  <si>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</si>
  <si>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</si>
  <si>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</si>
  <si>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</si>
  <si>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</si>
  <si>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</si>
  <si>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</si>
  <si>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</si>
  <si>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</si>
  <si>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</si>
  <si>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</si>
  <si>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</si>
  <si>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</si>
  <si>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</si>
  <si>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</si>
  <si>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</si>
  <si>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</si>
  <si>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</si>
  <si>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</si>
  <si>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</si>
  <si>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</si>
  <si>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</si>
  <si>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</si>
  <si>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</si>
  <si>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</si>
  <si>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</si>
  <si>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</si>
  <si>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</si>
  <si>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</si>
  <si>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</si>
  <si>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</si>
  <si>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</si>
  <si>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</si>
  <si>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</si>
  <si>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</si>
  <si>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</si>
  <si>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</si>
  <si>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</si>
  <si>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</si>
  <si>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</si>
  <si>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</si>
  <si>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</si>
  <si>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</si>
  <si>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</si>
  <si>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</si>
  <si>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</si>
  <si>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</si>
  <si>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</si>
  <si>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</si>
  <si>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</si>
  <si>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</si>
  <si>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</si>
  <si>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</si>
  <si>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</si>
  <si>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</si>
  <si>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</si>
  <si>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</si>
  <si>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</si>
  <si>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</si>
  <si>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</si>
  <si>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</si>
  <si>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</si>
  <si>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</si>
  <si>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</si>
  <si>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</si>
  <si>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</si>
  <si>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</si>
  <si>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</si>
  <si>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</si>
  <si>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</si>
  <si>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</si>
  <si>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</si>
  <si>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</si>
  <si>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</si>
  <si>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</si>
  <si>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</si>
  <si>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</si>
  <si>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</si>
  <si>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</si>
  <si>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</si>
  <si>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</si>
  <si>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</si>
  <si>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</si>
  <si>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</si>
  <si>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</si>
  <si>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</si>
  <si>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</si>
  <si>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</si>
  <si>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</si>
  <si>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</si>
  <si>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</si>
  <si>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</si>
  <si>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</si>
  <si>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</si>
  <si>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</si>
  <si>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</si>
  <si>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</si>
  <si>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</si>
  <si>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</si>
  <si>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</si>
  <si>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</si>
  <si>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</si>
  <si>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</si>
  <si>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</si>
  <si>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</si>
  <si>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</si>
  <si>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</si>
  <si>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</si>
  <si>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</si>
  <si>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</si>
  <si>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</si>
  <si>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</si>
  <si>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</si>
  <si>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</si>
  <si>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</si>
  <si>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</si>
  <si>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</si>
  <si>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</si>
  <si>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</si>
  <si>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</si>
  <si>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</si>
  <si>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</si>
  <si>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</si>
  <si>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</si>
  <si>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</si>
  <si>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</si>
  <si>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</si>
  <si>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</si>
  <si>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</si>
  <si>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</si>
  <si>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</si>
  <si>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</si>
  <si>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</si>
  <si>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</si>
  <si>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</si>
  <si>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</si>
  <si>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</si>
  <si>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</si>
  <si>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</si>
  <si>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</si>
  <si>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</si>
  <si>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</si>
  <si>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</si>
  <si>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</si>
  <si>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</si>
  <si>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</si>
  <si>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</si>
  <si>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</si>
  <si>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</si>
  <si>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</si>
  <si>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</si>
  <si>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</si>
  <si>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</si>
  <si>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</si>
  <si>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</si>
  <si>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</si>
  <si>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</si>
  <si>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</si>
  <si>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</si>
  <si>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</si>
  <si>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</si>
  <si>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</si>
  <si>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</si>
  <si>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</si>
  <si>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</si>
  <si>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</si>
  <si>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</si>
  <si>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</si>
  <si>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</si>
  <si>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</si>
  <si>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</si>
  <si>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</si>
  <si>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</si>
  <si>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</si>
  <si>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</si>
  <si>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</si>
  <si>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</si>
  <si>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</si>
  <si>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</si>
  <si>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</si>
  <si>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</si>
  <si>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</si>
  <si>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</si>
  <si>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</si>
  <si>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</si>
  <si>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</si>
  <si>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</si>
  <si>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</si>
  <si>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</si>
  <si>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</si>
  <si>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</si>
  <si>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</si>
  <si>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</si>
  <si>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</si>
  <si>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</si>
  <si>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</si>
  <si>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</si>
  <si>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</si>
  <si>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</si>
  <si>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</si>
  <si>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</si>
  <si>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</si>
  <si>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</si>
  <si>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</si>
  <si>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</si>
  <si>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</si>
  <si>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</si>
  <si>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</si>
  <si>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</si>
  <si>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</si>
  <si>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</si>
  <si>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</si>
  <si>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</si>
  <si>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</si>
  <si>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</si>
  <si>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</si>
  <si>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</si>
  <si>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</si>
  <si>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</si>
  <si>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</si>
  <si>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</si>
  <si>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</si>
  <si>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</si>
  <si>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</si>
  <si>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</si>
  <si>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</si>
  <si>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</si>
  <si>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</si>
  <si>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</si>
  <si>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</si>
  <si>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</si>
  <si>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</si>
  <si>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</si>
  <si>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</si>
  <si>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</si>
  <si>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</si>
  <si>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</si>
  <si>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</si>
  <si>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</si>
  <si>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</si>
  <si>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</si>
  <si>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</si>
  <si>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</si>
  <si>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</si>
  <si>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</si>
  <si>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</si>
  <si>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</si>
  <si>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</si>
  <si>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</si>
  <si>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</si>
  <si>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</si>
  <si>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</si>
  <si>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</si>
  <si>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</si>
  <si>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</si>
  <si>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</si>
  <si>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</si>
  <si>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</si>
  <si>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</si>
  <si>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</si>
  <si>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</si>
  <si>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</si>
  <si>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</si>
  <si>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</si>
  <si>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</si>
  <si>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</si>
  <si>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</si>
  <si>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</si>
  <si>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</si>
  <si>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</si>
  <si>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</si>
  <si>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</si>
  <si>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</si>
  <si>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</si>
  <si>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</si>
  <si>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</si>
  <si>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</si>
  <si>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</si>
  <si>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</si>
  <si>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</si>
  <si>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</si>
  <si>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</si>
  <si>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</si>
  <si>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</si>
  <si>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</si>
  <si>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</si>
  <si>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</si>
  <si>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</si>
  <si>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</si>
  <si>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</si>
  <si>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</si>
  <si>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</si>
  <si>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</si>
  <si>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</si>
  <si>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</si>
  <si>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</si>
  <si>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</si>
  <si>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</si>
  <si>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</si>
  <si>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</si>
  <si>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</si>
  <si>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</si>
  <si>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</si>
  <si>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</si>
  <si>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</si>
  <si>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</si>
  <si>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</si>
  <si>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</si>
  <si>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</si>
  <si>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</si>
  <si>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</si>
  <si>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</si>
  <si>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</si>
  <si>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</si>
  <si>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</si>
  <si>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</si>
  <si>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</si>
  <si>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</si>
  <si>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</si>
  <si>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</si>
  <si>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</si>
  <si>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</si>
  <si>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</si>
  <si>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</si>
  <si>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</si>
  <si>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</si>
  <si>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</si>
  <si>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</si>
  <si>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</si>
  <si>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</si>
  <si>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</si>
  <si>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</si>
  <si>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</si>
  <si>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</si>
  <si>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</si>
  <si>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</si>
  <si>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</si>
  <si>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</si>
  <si>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</si>
  <si>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</si>
  <si>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</si>
  <si>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</si>
  <si>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</si>
  <si>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</si>
  <si>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</si>
  <si>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</si>
  <si>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</si>
  <si>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</si>
  <si>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</si>
  <si>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</si>
  <si>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</si>
  <si>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</si>
  <si>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</si>
  <si>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</si>
  <si>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</si>
  <si>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</si>
  <si>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</si>
  <si>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</si>
  <si>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</si>
  <si>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</si>
  <si>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</si>
  <si>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</si>
  <si>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</si>
  <si>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</si>
  <si>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</si>
  <si>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</si>
  <si>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</si>
  <si>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</si>
  <si>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</si>
  <si>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</si>
  <si>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</si>
  <si>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</si>
  <si>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</si>
  <si>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</si>
  <si>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</si>
  <si>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</si>
  <si>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</si>
  <si>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</si>
  <si>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</si>
  <si>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</si>
  <si>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</si>
  <si>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</si>
  <si>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</si>
  <si>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</si>
  <si>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</si>
  <si>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</si>
  <si>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</si>
  <si>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</si>
  <si>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</si>
  <si>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</si>
  <si>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</si>
  <si>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</si>
  <si>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</si>
  <si>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</si>
  <si>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</si>
  <si>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</si>
  <si>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</si>
  <si>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</si>
  <si>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</si>
  <si>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</si>
  <si>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</si>
  <si>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</si>
  <si>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</si>
  <si>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</si>
  <si>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</si>
  <si>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</si>
  <si>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</si>
  <si>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</si>
  <si>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</si>
  <si>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</si>
  <si>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</si>
  <si>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</si>
  <si>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</si>
  <si>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</si>
  <si>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</si>
  <si>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</si>
  <si>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</si>
  <si>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</si>
  <si>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</si>
  <si>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</si>
  <si>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</si>
  <si>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</si>
  <si>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</si>
  <si>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</si>
  <si>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</si>
  <si>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</si>
  <si>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</si>
  <si>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</si>
  <si>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</si>
  <si>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</si>
  <si>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</si>
  <si>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</si>
  <si>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</si>
  <si>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</si>
  <si>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</si>
  <si>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</si>
  <si>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</si>
  <si>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</si>
  <si>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</si>
  <si>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</si>
  <si>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</si>
  <si>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</si>
  <si>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</si>
  <si>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</si>
  <si>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</si>
  <si>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</si>
  <si>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</si>
  <si>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</si>
  <si>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</si>
  <si>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</si>
  <si>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</si>
  <si>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</si>
  <si>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</si>
  <si>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</si>
  <si>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</si>
  <si>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</si>
  <si>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</si>
  <si>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</si>
  <si>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</si>
  <si>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</si>
  <si>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</si>
  <si>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</si>
  <si>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</si>
  <si>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</si>
  <si>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</si>
  <si>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</si>
  <si>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</si>
  <si>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</si>
  <si>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</si>
  <si>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</si>
  <si>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</si>
  <si>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</si>
  <si>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</si>
  <si>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</si>
  <si>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</si>
  <si>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</si>
  <si>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</si>
  <si>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</si>
  <si>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</si>
  <si>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</si>
  <si>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</si>
  <si>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</si>
  <si>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</si>
  <si>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</si>
  <si>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</si>
  <si>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</si>
  <si>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</si>
  <si>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</si>
  <si>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</si>
  <si>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</si>
  <si>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</si>
  <si>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</si>
  <si>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</si>
  <si>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</si>
  <si>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</si>
  <si>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</si>
  <si>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</si>
  <si>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</si>
  <si>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</si>
  <si>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</si>
  <si>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</si>
  <si>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</si>
  <si>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</si>
  <si>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</si>
  <si>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</si>
  <si>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</si>
  <si>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</si>
  <si>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</si>
  <si>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</si>
  <si>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</si>
  <si>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</si>
  <si>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</si>
  <si>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</si>
  <si>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</si>
  <si>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</si>
  <si>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</si>
  <si>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</si>
  <si>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</si>
  <si>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</si>
  <si>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</si>
  <si>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</si>
  <si>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</si>
  <si>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</si>
  <si>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</si>
  <si>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</si>
  <si>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</si>
  <si>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</si>
  <si>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</si>
  <si>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</si>
  <si>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</si>
  <si>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</si>
  <si>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</si>
  <si>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</si>
  <si>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</si>
  <si>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</si>
  <si>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</si>
  <si>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</si>
  <si>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</si>
  <si>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</si>
  <si>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</si>
  <si>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</si>
  <si>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</si>
  <si>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</si>
  <si>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</si>
  <si>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</si>
  <si>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</si>
  <si>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</si>
  <si>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</si>
  <si>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</si>
  <si>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</si>
  <si>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</si>
  <si>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</si>
  <si>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</si>
  <si>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</si>
  <si>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</si>
  <si>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</si>
  <si>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</si>
  <si>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</si>
  <si>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</si>
  <si>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</si>
  <si>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</si>
  <si>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</si>
  <si>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</si>
  <si>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</si>
  <si>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</si>
  <si>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</si>
  <si>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</si>
  <si>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</si>
  <si>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</si>
  <si>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</si>
  <si>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</si>
  <si>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</si>
  <si>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</si>
  <si>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</si>
  <si>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</si>
  <si>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</si>
  <si>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</si>
  <si>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</si>
  <si>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</si>
  <si>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</si>
  <si>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</si>
  <si>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</si>
  <si>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</si>
  <si>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</si>
  <si>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</si>
  <si>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</si>
  <si>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</si>
  <si>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</si>
  <si>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</si>
  <si>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</si>
  <si>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</si>
  <si>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</si>
  <si>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</si>
  <si>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</si>
  <si>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</si>
  <si>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</si>
  <si>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</si>
  <si>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</si>
  <si>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</si>
  <si>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</si>
  <si>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</si>
  <si>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</si>
  <si>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</si>
  <si>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</si>
  <si>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</si>
  <si>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</si>
  <si>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</si>
  <si>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</si>
  <si>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</si>
  <si>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</si>
  <si>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</si>
  <si>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</si>
  <si>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</si>
  <si>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</si>
  <si>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</si>
  <si>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</si>
  <si>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</si>
  <si>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</si>
  <si>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</si>
  <si>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</si>
  <si>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</si>
  <si>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</si>
  <si>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</si>
  <si>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</si>
  <si>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</si>
  <si>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</si>
  <si>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</si>
  <si>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</si>
  <si>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</si>
  <si>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</si>
  <si>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</si>
  <si>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</si>
  <si>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</si>
  <si>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</si>
  <si>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</si>
  <si>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</si>
  <si>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</si>
  <si>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</si>
  <si>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</si>
  <si>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</si>
  <si>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</si>
  <si>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</si>
  <si>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</si>
  <si>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</si>
  <si>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</si>
  <si>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</si>
  <si>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</si>
  <si>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</si>
  <si>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</si>
  <si>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</si>
  <si>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</si>
  <si>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</si>
  <si>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</si>
  <si>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</si>
  <si>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</si>
  <si>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</si>
  <si>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</si>
  <si>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</si>
  <si>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</si>
  <si>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</si>
  <si>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</si>
  <si>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</si>
  <si>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</si>
  <si>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</si>
  <si>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</si>
  <si>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</si>
  <si>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</si>
  <si>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</si>
  <si>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</si>
  <si>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</si>
  <si>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</si>
  <si>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</si>
  <si>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</si>
  <si>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</si>
  <si>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</si>
  <si>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</si>
  <si>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</si>
  <si>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</si>
  <si>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</si>
  <si>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</si>
  <si>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</si>
  <si>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</si>
  <si>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</si>
  <si>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</si>
  <si>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</si>
  <si>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</si>
  <si>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</si>
  <si>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</si>
  <si>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</si>
  <si>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</si>
  <si>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</si>
  <si>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</si>
  <si>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</si>
  <si>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</si>
  <si>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</si>
  <si>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</si>
  <si>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</si>
  <si>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</si>
  <si>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</si>
  <si>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</si>
  <si>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</si>
  <si>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</si>
  <si>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</si>
  <si>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</si>
  <si>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</si>
  <si>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</si>
  <si>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</si>
  <si>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</si>
  <si>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</si>
  <si>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</si>
  <si>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</si>
  <si>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</si>
  <si>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</si>
  <si>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</si>
  <si>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</si>
  <si>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</si>
  <si>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</si>
  <si>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</si>
  <si>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</si>
  <si>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</si>
  <si>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</si>
  <si>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</si>
  <si>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</si>
  <si>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</si>
  <si>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</si>
  <si>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</si>
  <si>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</si>
  <si>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</si>
  <si>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</si>
  <si>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</si>
  <si>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</si>
  <si>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</si>
  <si>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</si>
  <si>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</si>
  <si>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</si>
  <si>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</si>
  <si>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</si>
  <si>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</si>
  <si>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</si>
  <si>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</si>
  <si>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</si>
  <si>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</si>
  <si>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</si>
  <si>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</si>
  <si>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</si>
  <si>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</si>
  <si>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</si>
  <si>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</si>
  <si>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</si>
  <si>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</si>
  <si>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</si>
  <si>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</si>
  <si>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</si>
  <si>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</si>
  <si>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</si>
  <si>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</si>
  <si>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</si>
  <si>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</si>
  <si>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</si>
  <si>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</si>
  <si>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</si>
  <si>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</si>
  <si>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</si>
  <si>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</si>
  <si>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</si>
  <si>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</si>
  <si>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</si>
  <si>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</si>
  <si>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</si>
  <si>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</si>
  <si>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</si>
  <si>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</si>
  <si>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</si>
  <si>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</si>
  <si>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</si>
  <si>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</si>
  <si>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</si>
  <si>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</si>
  <si>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</si>
  <si>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</si>
  <si>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</si>
  <si>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</si>
  <si>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</si>
  <si>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</si>
  <si>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</si>
  <si>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</si>
  <si>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</si>
  <si>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</si>
  <si>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</si>
  <si>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</si>
  <si>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</si>
  <si>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</si>
  <si>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</si>
  <si>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</si>
  <si>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</si>
  <si>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</si>
  <si>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</si>
  <si>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</si>
  <si>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</si>
  <si>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</si>
  <si>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</si>
  <si>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</si>
  <si>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</si>
  <si>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</si>
  <si>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</si>
  <si>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</si>
  <si>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</si>
  <si>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</si>
  <si>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</si>
  <si>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</si>
  <si>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</si>
  <si>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</si>
  <si>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</si>
  <si>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</si>
  <si>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</si>
  <si>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</si>
  <si>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</si>
  <si>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</si>
  <si>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</si>
  <si>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</si>
  <si>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</si>
  <si>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</si>
  <si>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</si>
  <si>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</si>
  <si>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</si>
  <si>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</si>
  <si>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</si>
  <si>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</si>
  <si>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</si>
  <si>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</si>
  <si>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</si>
  <si>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</si>
  <si>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</si>
  <si>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</si>
  <si>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</si>
  <si>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</si>
  <si>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</si>
  <si>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</si>
  <si>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</si>
  <si>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</si>
  <si>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</si>
  <si>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</si>
  <si>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</si>
  <si>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</si>
  <si>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</si>
  <si>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</si>
  <si>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</si>
  <si>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</si>
  <si>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</si>
  <si>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</si>
  <si>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</si>
  <si>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</si>
  <si>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</si>
  <si>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</si>
  <si>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</si>
  <si>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</si>
  <si>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</si>
  <si>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</si>
  <si>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</si>
  <si>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</si>
  <si>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</si>
  <si>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</si>
  <si>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</si>
  <si>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</si>
  <si>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</si>
  <si>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</si>
  <si>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</si>
  <si>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</si>
  <si>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</si>
  <si>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</si>
  <si>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</si>
  <si>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</si>
  <si>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</si>
  <si>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</si>
  <si>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</si>
  <si>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</si>
  <si>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</si>
  <si>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</si>
  <si>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</si>
  <si>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</si>
  <si>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</si>
  <si>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</si>
  <si>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</si>
  <si>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</si>
  <si>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</si>
  <si>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</si>
  <si>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</si>
  <si>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</si>
  <si>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</si>
  <si>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</si>
  <si>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</si>
  <si>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</si>
  <si>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</si>
  <si>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</si>
  <si>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</si>
  <si>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</si>
  <si>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</si>
  <si>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</si>
  <si>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</si>
  <si>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</si>
  <si>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</si>
  <si>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</si>
  <si>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</si>
  <si>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</si>
  <si>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</si>
  <si>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</si>
  <si>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</si>
  <si>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</si>
  <si>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</si>
  <si>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</si>
  <si>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</si>
  <si>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</si>
  <si>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</si>
  <si>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</si>
  <si>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</si>
  <si>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</si>
  <si>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</si>
  <si>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</si>
  <si>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</si>
  <si>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</si>
  <si>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</si>
  <si>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</si>
  <si>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</si>
  <si>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</si>
  <si>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</si>
  <si>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</si>
  <si>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</si>
  <si>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</si>
  <si>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</si>
  <si>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</si>
  <si>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</si>
  <si>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</si>
  <si>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</si>
  <si>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</si>
  <si>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</si>
  <si>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</si>
  <si>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</si>
  <si>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</si>
  <si>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</si>
  <si>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</si>
  <si>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</si>
  <si>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</si>
  <si>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</si>
  <si>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</si>
  <si>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</si>
  <si>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</si>
  <si>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</si>
  <si>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</si>
  <si>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</si>
  <si>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</si>
  <si>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</si>
  <si>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</si>
  <si>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</si>
  <si>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</si>
  <si>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</si>
  <si>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</si>
  <si>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</si>
  <si>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</si>
  <si>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</si>
  <si>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</si>
  <si>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</si>
  <si>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</si>
  <si>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</si>
  <si>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</si>
  <si>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</si>
  <si>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</si>
  <si>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</si>
  <si>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</si>
  <si>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</si>
  <si>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</si>
  <si>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</si>
  <si>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</si>
  <si>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</si>
  <si>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</si>
  <si>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</si>
  <si>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</si>
  <si>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</si>
  <si>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</si>
  <si>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</si>
  <si>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</si>
  <si>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</si>
  <si>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</si>
  <si>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</si>
  <si>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</si>
  <si>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</si>
  <si>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</si>
  <si>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</si>
  <si>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</si>
  <si>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</si>
  <si>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</si>
  <si>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</si>
  <si>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</si>
  <si>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</si>
  <si>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</si>
  <si>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</si>
  <si>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</si>
  <si>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</si>
  <si>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</si>
  <si>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</si>
  <si>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</si>
  <si>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</si>
  <si>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</si>
  <si>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</si>
  <si>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</si>
  <si>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</si>
  <si>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</si>
  <si>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</si>
  <si>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</si>
  <si>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</si>
  <si>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</si>
  <si>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</si>
  <si>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</si>
  <si>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</si>
  <si>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</si>
  <si>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</si>
  <si>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</si>
  <si>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</si>
  <si>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</si>
  <si>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</si>
  <si>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</si>
  <si>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</si>
  <si>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</si>
  <si>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</si>
  <si>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</si>
  <si>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</si>
  <si>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</si>
  <si>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</si>
  <si>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</si>
  <si>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</si>
  <si>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</si>
  <si>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</si>
  <si>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</si>
  <si>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</si>
  <si>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</si>
  <si>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</si>
  <si>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</si>
  <si>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</si>
  <si>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</si>
  <si>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</si>
  <si>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</si>
  <si>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</si>
  <si>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</si>
  <si>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</si>
  <si>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</si>
  <si>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</si>
  <si>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</si>
  <si>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</si>
  <si>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</si>
  <si>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</si>
  <si>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</si>
  <si>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</si>
  <si>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</si>
  <si>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</si>
  <si>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</si>
  <si>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</si>
  <si>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</si>
  <si>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</si>
  <si>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</si>
  <si>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</si>
  <si>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</si>
  <si>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</si>
  <si>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</si>
  <si>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</si>
  <si>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</si>
  <si>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</si>
  <si>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</si>
  <si>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</si>
  <si>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</si>
  <si>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</si>
  <si>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</si>
  <si>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</si>
  <si>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</si>
  <si>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</si>
  <si>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</si>
  <si>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</si>
  <si>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</si>
  <si>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</si>
  <si>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</si>
  <si>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</si>
  <si>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</si>
  <si>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</si>
  <si>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</si>
  <si>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</si>
  <si>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</si>
  <si>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</si>
  <si>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</si>
  <si>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</si>
  <si>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</si>
  <si>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</si>
  <si>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</si>
  <si>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</si>
  <si>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</si>
  <si>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</si>
  <si>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</si>
  <si>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</si>
  <si>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</si>
  <si>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</si>
  <si>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</si>
  <si>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</si>
  <si>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</si>
  <si>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</si>
  <si>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</si>
  <si>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</si>
  <si>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</si>
  <si>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</si>
  <si>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</si>
  <si>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</si>
  <si>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</si>
  <si>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</si>
  <si>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</si>
  <si>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</si>
  <si>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</si>
  <si>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</si>
  <si>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</si>
  <si>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</si>
  <si>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</si>
  <si>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</si>
  <si>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</si>
  <si>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</si>
  <si>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</si>
  <si>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</si>
  <si>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</si>
  <si>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</si>
  <si>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</si>
  <si>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</si>
  <si>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</si>
  <si>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</si>
  <si>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</si>
  <si>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</si>
  <si>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</si>
  <si>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</si>
  <si>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</si>
  <si>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</si>
  <si>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</si>
  <si>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</si>
  <si>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</si>
  <si>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</si>
  <si>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</si>
  <si>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</si>
  <si>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</si>
  <si>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</si>
  <si>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</si>
  <si>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</si>
  <si>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</si>
  <si>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</si>
  <si>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</si>
  <si>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</si>
  <si>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</si>
  <si>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</si>
  <si>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</si>
  <si>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</si>
  <si>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</si>
  <si>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</si>
  <si>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</si>
  <si>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</si>
  <si>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</si>
  <si>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</si>
  <si>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</si>
  <si>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</si>
  <si>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</si>
  <si>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</si>
  <si>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</si>
  <si>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</si>
  <si>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</si>
  <si>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</si>
  <si>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</si>
  <si>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</si>
  <si>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</si>
  <si>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</si>
  <si>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</si>
  <si>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</si>
  <si>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</si>
  <si>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</si>
  <si>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</si>
  <si>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</si>
  <si>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</si>
  <si>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</si>
  <si>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</si>
  <si>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</si>
  <si>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</si>
  <si>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</si>
  <si>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</si>
  <si>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</si>
  <si>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</si>
  <si>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</si>
  <si>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</si>
  <si>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</si>
  <si>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</si>
  <si>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</si>
  <si>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</si>
  <si>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</si>
  <si>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</si>
  <si>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</si>
  <si>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</si>
  <si>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</si>
  <si>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</si>
  <si>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</si>
  <si>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</si>
  <si>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</si>
  <si>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</si>
  <si>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</si>
  <si>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</si>
  <si>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</si>
  <si>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</si>
  <si>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</si>
  <si>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</si>
  <si>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</si>
  <si>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</si>
  <si>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</si>
  <si>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</si>
  <si>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</si>
  <si>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</si>
  <si>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</si>
  <si>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</si>
  <si>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</si>
  <si>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</si>
  <si>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</si>
  <si>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</si>
  <si>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</si>
  <si>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</si>
  <si>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</si>
  <si>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</si>
  <si>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</si>
  <si>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</si>
  <si>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</si>
  <si>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</si>
  <si>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</si>
  <si>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</si>
  <si>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</si>
  <si>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</si>
  <si>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</si>
  <si>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</si>
  <si>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</si>
  <si>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</si>
  <si>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</si>
  <si>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</si>
  <si>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</si>
  <si>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</si>
  <si>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</si>
  <si>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</si>
  <si>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</si>
  <si>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</si>
  <si>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</si>
  <si>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</si>
  <si>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</si>
  <si>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</si>
  <si>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</si>
  <si>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</si>
  <si>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</si>
  <si>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</si>
  <si>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</si>
  <si>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</si>
  <si>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</si>
  <si>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</si>
  <si>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</si>
  <si>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</si>
  <si>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</si>
  <si>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</si>
  <si>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</si>
  <si>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</si>
  <si>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</si>
  <si>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</si>
  <si>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</si>
  <si>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</si>
  <si>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</si>
  <si>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</si>
  <si>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</si>
  <si>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</si>
  <si>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</si>
  <si>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</si>
  <si>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</si>
  <si>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</si>
  <si>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</si>
  <si>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</si>
  <si>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</si>
  <si>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</si>
  <si>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</si>
  <si>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</si>
  <si>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</si>
  <si>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</si>
  <si>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</si>
  <si>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</si>
  <si>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</si>
  <si>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</si>
  <si>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</si>
  <si>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</si>
  <si>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</si>
  <si>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</si>
  <si>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</si>
  <si>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</si>
  <si>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</si>
  <si>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</si>
  <si>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</si>
  <si>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</si>
  <si>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</si>
  <si>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</si>
  <si>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</si>
  <si>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</si>
  <si>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</si>
  <si>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</si>
  <si>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</si>
  <si>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</si>
  <si>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</si>
  <si>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</si>
  <si>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</si>
  <si>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</si>
  <si>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</si>
  <si>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</si>
  <si>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</si>
  <si>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</si>
  <si>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</si>
  <si>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</si>
  <si>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</si>
  <si>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</si>
  <si>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</si>
  <si>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</si>
  <si>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</si>
  <si>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</si>
  <si>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</si>
  <si>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</si>
  <si>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</si>
  <si>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</si>
  <si>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</si>
  <si>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</si>
  <si>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</si>
  <si>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</si>
  <si>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</si>
  <si>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</si>
  <si>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</si>
  <si>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</si>
  <si>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</si>
  <si>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</si>
  <si>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</si>
  <si>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</si>
  <si>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</si>
  <si>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</si>
  <si>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</si>
  <si>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</si>
  <si>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</si>
  <si>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</si>
  <si>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</si>
  <si>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</si>
  <si>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</si>
  <si>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</si>
  <si>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</si>
  <si>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</si>
  <si>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</si>
  <si>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</si>
  <si>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</si>
  <si>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</si>
  <si>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</si>
  <si>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</si>
  <si>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</si>
  <si>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</si>
  <si>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</si>
  <si>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</si>
  <si>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</si>
  <si>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</si>
  <si>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</si>
  <si>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</si>
  <si>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</si>
  <si>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</si>
  <si>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</si>
  <si>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</si>
  <si>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</si>
  <si>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</si>
  <si>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</si>
  <si>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</si>
  <si>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</si>
  <si>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</si>
  <si>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</si>
  <si>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</si>
  <si>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</si>
  <si>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</si>
  <si>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</si>
  <si>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</si>
  <si>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</si>
  <si>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</si>
  <si>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</si>
  <si>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</si>
  <si>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</si>
  <si>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</si>
  <si>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</si>
  <si>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</si>
  <si>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</si>
  <si>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</si>
  <si>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</si>
  <si>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</si>
  <si>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</si>
  <si>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</si>
  <si>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</si>
  <si>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</si>
  <si>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</si>
  <si>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</si>
  <si>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</si>
  <si>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</si>
  <si>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</si>
  <si>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</si>
  <si>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</si>
  <si>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</si>
  <si>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</si>
  <si>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</si>
  <si>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</si>
  <si>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</si>
  <si>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</si>
  <si>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</si>
  <si>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</si>
  <si>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</si>
  <si>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</si>
  <si>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</si>
  <si>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</si>
  <si>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</si>
  <si>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</si>
  <si>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</si>
  <si>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</si>
  <si>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</si>
  <si>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</si>
  <si>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</si>
  <si>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</si>
  <si>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</si>
  <si>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</si>
  <si>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</si>
  <si>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</si>
  <si>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</si>
  <si>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</si>
  <si>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</si>
  <si>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</si>
  <si>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</si>
  <si>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</si>
  <si>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</si>
  <si>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</si>
  <si>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</si>
  <si>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</si>
  <si>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</si>
  <si>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</si>
  <si>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</si>
  <si>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</si>
  <si>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</si>
  <si>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</si>
  <si>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</si>
  <si>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</si>
  <si>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</si>
  <si>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</si>
  <si>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</si>
  <si>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</si>
  <si>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</si>
  <si>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</si>
  <si>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</si>
  <si>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</si>
  <si>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</si>
  <si>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</si>
  <si>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</si>
  <si>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</si>
  <si>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</si>
  <si>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</si>
  <si>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</si>
  <si>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</si>
  <si>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</si>
  <si>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</si>
  <si>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</si>
  <si>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</si>
  <si>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</si>
  <si>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</si>
  <si>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</si>
  <si>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</si>
  <si>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</si>
  <si>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</si>
  <si>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</si>
  <si>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</si>
  <si>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</si>
  <si>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</si>
  <si>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</si>
  <si>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</si>
  <si>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</si>
  <si>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</si>
  <si>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</si>
  <si>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</si>
  <si>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</si>
  <si>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</si>
  <si>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</si>
  <si>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</si>
  <si>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</si>
  <si>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</si>
  <si>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</si>
  <si>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</si>
  <si>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</si>
  <si>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</si>
  <si>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</si>
  <si>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</si>
  <si>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</si>
  <si>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</si>
  <si>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</si>
  <si>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</si>
  <si>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</si>
  <si>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</si>
  <si>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</si>
  <si>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</si>
  <si>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</si>
  <si>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</si>
  <si>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</si>
  <si>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</si>
  <si>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</si>
  <si>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</si>
  <si>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</si>
  <si>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</si>
  <si>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</si>
  <si>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</si>
  <si>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</si>
  <si>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</si>
  <si>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</si>
  <si>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</si>
  <si>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</si>
  <si>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</si>
  <si>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</si>
  <si>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</si>
  <si>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</si>
  <si>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</si>
  <si>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</si>
  <si>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</si>
  <si>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</si>
  <si>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</si>
  <si>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</si>
  <si>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</si>
  <si>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</si>
  <si>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</si>
  <si>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</si>
  <si>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</si>
  <si>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</si>
  <si>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</si>
  <si>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</si>
  <si>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</si>
  <si>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</si>
  <si>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</si>
  <si>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</si>
  <si>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</si>
  <si>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</si>
  <si>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</si>
  <si>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</si>
  <si>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</si>
  <si>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</si>
  <si>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</si>
  <si>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</si>
  <si>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</si>
  <si>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</si>
  <si>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</si>
  <si>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</si>
  <si>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</si>
  <si>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</si>
  <si>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</si>
  <si>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</si>
  <si>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</si>
  <si>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</si>
  <si>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</si>
  <si>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</si>
  <si>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</si>
  <si>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</si>
  <si>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</si>
  <si>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</si>
  <si>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</si>
  <si>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</si>
  <si>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</si>
  <si>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</si>
  <si>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</si>
  <si>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</si>
  <si>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</si>
  <si>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</si>
  <si>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</si>
  <si>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</si>
  <si>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</si>
  <si>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</si>
  <si>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</si>
  <si>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</si>
  <si>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</si>
  <si>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</si>
  <si>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</si>
  <si>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</si>
  <si>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</si>
  <si>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</si>
  <si>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</si>
  <si>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</si>
  <si>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</si>
  <si>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</si>
  <si>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</si>
  <si>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</si>
  <si>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</si>
  <si>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</si>
  <si>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</si>
  <si>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</si>
  <si>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</si>
  <si>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</si>
  <si>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</si>
  <si>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</si>
  <si>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</si>
  <si>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</si>
  <si>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</si>
  <si>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</si>
  <si>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</si>
  <si>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</si>
  <si>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</si>
  <si>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</si>
  <si>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</si>
  <si>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</si>
  <si>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</si>
  <si>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</si>
  <si>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</si>
  <si>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</si>
  <si>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</si>
  <si>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</si>
  <si>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</si>
  <si>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</si>
  <si>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</si>
  <si>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</si>
  <si>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</si>
  <si>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</si>
  <si>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</si>
  <si>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</si>
  <si>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</si>
  <si>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</si>
  <si>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</si>
  <si>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</si>
  <si>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</si>
  <si>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</si>
  <si>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</si>
  <si>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</si>
  <si>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</si>
  <si>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</si>
  <si>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</si>
  <si>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</si>
  <si>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</si>
  <si>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</si>
  <si>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</si>
  <si>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</si>
  <si>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</si>
  <si>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</si>
  <si>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</si>
  <si>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</si>
  <si>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</si>
  <si>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</si>
  <si>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</si>
  <si>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</si>
  <si>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</si>
  <si>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</si>
  <si>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</si>
  <si>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</si>
  <si>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</si>
  <si>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</si>
  <si>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</si>
  <si>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</si>
  <si>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</si>
  <si>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</si>
  <si>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</si>
  <si>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</si>
  <si>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</si>
  <si>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</si>
  <si>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</si>
  <si>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</si>
  <si>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</si>
  <si>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</si>
  <si>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</si>
  <si>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</si>
  <si>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</si>
  <si>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</si>
  <si>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</si>
  <si>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</si>
  <si>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</si>
  <si>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</si>
  <si>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</si>
  <si>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</si>
  <si>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</si>
  <si>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</si>
  <si>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</si>
  <si>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</si>
  <si>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</si>
  <si>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</si>
  <si>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</si>
  <si>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</si>
  <si>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</si>
  <si>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</si>
  <si>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</si>
  <si>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</si>
  <si>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</si>
  <si>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</si>
  <si>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</si>
  <si>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</si>
  <si>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</si>
  <si>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</si>
  <si>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</si>
  <si>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</si>
  <si>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</si>
  <si>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</si>
  <si>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</si>
  <si>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</si>
  <si>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</si>
  <si>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</si>
  <si>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</si>
  <si>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</si>
  <si>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</si>
  <si>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</si>
  <si>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</si>
  <si>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</si>
  <si>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</si>
  <si>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</si>
  <si>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</si>
  <si>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</si>
  <si>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</si>
  <si>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</si>
  <si>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</si>
  <si>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</si>
  <si>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</si>
  <si>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</si>
  <si>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</si>
  <si>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</si>
  <si>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</si>
  <si>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</si>
  <si>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</si>
  <si>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</si>
  <si>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</si>
  <si>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</si>
  <si>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</si>
  <si>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</si>
  <si>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</si>
  <si>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</si>
  <si>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</si>
  <si>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</si>
  <si>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</si>
  <si>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</si>
  <si>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</si>
  <si>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</si>
  <si>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</si>
  <si>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</si>
  <si>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</si>
  <si>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</si>
  <si>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</si>
  <si>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</si>
  <si>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</si>
  <si>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</si>
  <si>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</si>
  <si>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</si>
  <si>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</si>
  <si>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</si>
  <si>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</si>
  <si>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</si>
  <si>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</si>
  <si>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</si>
  <si>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</si>
  <si>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</si>
  <si>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</si>
  <si>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</si>
  <si>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</si>
  <si>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</si>
  <si>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</si>
  <si>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</si>
  <si>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</si>
  <si>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</si>
  <si>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</si>
  <si>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</si>
  <si>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</si>
  <si>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</si>
  <si>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</si>
  <si>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</si>
  <si>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</si>
  <si>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</si>
  <si>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</si>
  <si>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</si>
  <si>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</si>
  <si>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</si>
  <si>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</si>
  <si>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</si>
  <si>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</si>
  <si>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</si>
  <si>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</si>
  <si>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</si>
  <si>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</si>
  <si>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</si>
  <si>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</si>
  <si>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</si>
  <si>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</si>
  <si>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</si>
  <si>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</si>
  <si>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</si>
  <si>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</si>
  <si>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</si>
  <si>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</si>
  <si>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</si>
  <si>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</si>
  <si>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</si>
  <si>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</si>
  <si>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</si>
  <si>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</si>
  <si>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</si>
  <si>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</si>
  <si>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</si>
  <si>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</si>
  <si>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</si>
  <si>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</si>
  <si>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</si>
  <si>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</si>
  <si>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</si>
  <si>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</si>
  <si>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</si>
  <si>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</si>
  <si>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</si>
  <si>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</si>
  <si>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</si>
  <si>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</si>
  <si>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</si>
  <si>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</si>
  <si>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</si>
  <si>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</si>
  <si>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</si>
  <si>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</si>
  <si>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</si>
  <si>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</si>
  <si>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</si>
  <si>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</si>
  <si>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</si>
  <si>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</si>
  <si>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</si>
  <si>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</si>
  <si>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</si>
  <si>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</si>
  <si>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</si>
  <si>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</si>
  <si>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</si>
  <si>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</si>
  <si>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</si>
  <si>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</si>
  <si>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</si>
  <si>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</si>
  <si>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</si>
  <si>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</si>
  <si>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</si>
  <si>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</si>
  <si>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</si>
  <si>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</si>
  <si>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</si>
  <si>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</si>
  <si>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</si>
  <si>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</si>
  <si>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</si>
  <si>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</si>
  <si>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</si>
  <si>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</si>
  <si>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</si>
  <si>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</si>
  <si>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</si>
  <si>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</si>
  <si>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</si>
  <si>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</si>
  <si>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</si>
  <si>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</si>
  <si>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</si>
  <si>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</si>
  <si>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</si>
  <si>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</si>
  <si>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</si>
  <si>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</si>
  <si>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</si>
  <si>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</si>
  <si>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</si>
  <si>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</si>
  <si>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</si>
  <si>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</si>
  <si>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</si>
  <si>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</si>
  <si>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</si>
  <si>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</si>
  <si>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</si>
  <si>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</si>
  <si>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</si>
  <si>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</si>
  <si>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</si>
  <si>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</si>
  <si>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</si>
  <si>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</si>
  <si>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</si>
  <si>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</si>
  <si>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</si>
  <si>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</si>
  <si>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</si>
  <si>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</si>
  <si>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</si>
  <si>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</si>
  <si>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</si>
  <si>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</si>
  <si>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</si>
  <si>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</si>
  <si>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</si>
  <si>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</si>
  <si>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</si>
  <si>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</si>
  <si>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</si>
  <si>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</si>
  <si>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</si>
  <si>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</si>
  <si>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</si>
  <si>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</si>
  <si>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</si>
  <si>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</si>
  <si>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</si>
  <si>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</si>
  <si>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</si>
  <si>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</si>
  <si>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</si>
  <si>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</si>
  <si>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</si>
  <si>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</si>
  <si>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</si>
  <si>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</si>
  <si>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</si>
  <si>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</si>
  <si>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</si>
  <si>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</si>
  <si>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</si>
  <si>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</si>
  <si>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</si>
  <si>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</si>
  <si>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</si>
  <si>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</si>
  <si>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</si>
  <si>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</si>
  <si>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</si>
  <si>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</si>
  <si>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</si>
  <si>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</si>
  <si>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</si>
  <si>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</si>
  <si>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</si>
  <si>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</si>
  <si>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</si>
  <si>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</si>
  <si>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</si>
  <si>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</si>
  <si>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</si>
  <si>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</si>
  <si>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</si>
  <si>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</si>
  <si>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</si>
  <si>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</si>
  <si>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</si>
  <si>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</si>
  <si>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</si>
  <si>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</si>
  <si>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</si>
  <si>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</si>
  <si>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</si>
  <si>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</si>
  <si>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</si>
  <si>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</si>
  <si>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</si>
  <si>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</si>
  <si>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</si>
  <si>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</si>
  <si>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</si>
  <si>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</si>
  <si>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</si>
  <si>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</si>
  <si>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</si>
  <si>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</si>
  <si>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</si>
  <si>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</si>
  <si>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</si>
  <si>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</si>
  <si>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</si>
  <si>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</si>
  <si>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</si>
  <si>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</si>
  <si>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</si>
  <si>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</si>
  <si>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</si>
  <si>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</si>
  <si>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</si>
  <si>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</si>
  <si>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</si>
  <si>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</si>
  <si>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</si>
  <si>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</si>
  <si>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</si>
  <si>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</si>
  <si>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</si>
  <si>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</si>
  <si>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</si>
  <si>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</si>
  <si>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</si>
  <si>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</si>
  <si>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</si>
  <si>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</si>
  <si>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</si>
  <si>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</si>
  <si>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</si>
  <si>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</si>
  <si>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</si>
  <si>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</si>
  <si>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</si>
  <si>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</si>
  <si>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</si>
  <si>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</si>
  <si>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</si>
  <si>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</si>
  <si>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</si>
  <si>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</si>
  <si>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</si>
  <si>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</si>
  <si>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</si>
  <si>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</si>
  <si>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</si>
  <si>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</si>
  <si>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</si>
  <si>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</si>
  <si>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</si>
  <si>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</si>
  <si>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</si>
  <si>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</si>
  <si>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</si>
  <si>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</si>
  <si>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</si>
  <si>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</si>
  <si>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</si>
  <si>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</si>
  <si>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</si>
  <si>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</si>
  <si>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</si>
  <si>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</si>
  <si>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</si>
  <si>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</si>
  <si>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</si>
  <si>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</si>
  <si>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</si>
  <si>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</si>
  <si>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</si>
  <si>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</si>
  <si>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</si>
  <si>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</si>
  <si>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</si>
  <si>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</si>
  <si>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</si>
  <si>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</si>
  <si>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</si>
  <si>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</si>
  <si>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</si>
  <si>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</si>
  <si>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</si>
  <si>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</si>
  <si>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</si>
  <si>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</si>
  <si>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</si>
  <si>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</si>
  <si>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</si>
  <si>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</si>
  <si>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</si>
  <si>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</si>
  <si>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</si>
  <si>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</si>
  <si>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</si>
  <si>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</si>
  <si>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</si>
  <si>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</si>
  <si>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</si>
  <si>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</si>
  <si>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</si>
  <si>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</si>
  <si>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</si>
  <si>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</si>
  <si>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</si>
  <si>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</si>
  <si>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</si>
  <si>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</si>
  <si>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</si>
  <si>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</si>
  <si>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</si>
  <si>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</si>
  <si>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</si>
  <si>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</si>
  <si>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</si>
  <si>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</si>
  <si>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</si>
  <si>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</si>
  <si>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</si>
  <si>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</si>
  <si>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</si>
  <si>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</si>
  <si>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</si>
  <si>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</si>
  <si>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</si>
  <si>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</si>
  <si>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</si>
  <si>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</si>
  <si>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</si>
  <si>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</si>
  <si>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</si>
  <si>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</si>
  <si>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</si>
  <si>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</si>
  <si>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</si>
  <si>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</si>
  <si>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</si>
  <si>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</si>
  <si>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</si>
  <si>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</si>
  <si>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</si>
  <si>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</si>
  <si>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</si>
  <si>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</si>
  <si>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</si>
  <si>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</si>
  <si>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</si>
  <si>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</si>
  <si>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</si>
  <si>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</si>
  <si>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</si>
  <si>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</si>
  <si>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</si>
  <si>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</si>
  <si>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</si>
  <si>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</si>
  <si>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</si>
  <si>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</si>
  <si>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</si>
  <si>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</si>
  <si>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</si>
  <si>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</si>
  <si>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</si>
  <si>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</si>
  <si>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</si>
  <si>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</si>
  <si>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</si>
  <si>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</si>
  <si>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</si>
  <si>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</si>
  <si>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</si>
  <si>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</si>
  <si>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</si>
  <si>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</si>
  <si>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</si>
  <si>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</si>
  <si>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</si>
  <si>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</si>
  <si>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</si>
  <si>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</si>
  <si>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</si>
  <si>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</si>
  <si>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</si>
  <si>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</si>
  <si>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</si>
  <si>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</si>
  <si>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</si>
  <si>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</si>
  <si>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</si>
  <si>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</si>
  <si>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</si>
  <si>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</si>
  <si>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</si>
  <si>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</si>
  <si>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</si>
  <si>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</si>
  <si>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</si>
  <si>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</si>
  <si>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</si>
  <si>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</si>
  <si>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</si>
  <si>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</si>
  <si>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</si>
  <si>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</si>
  <si>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</si>
  <si>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</si>
  <si>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</si>
  <si>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</si>
  <si>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</si>
  <si>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</si>
  <si>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</si>
  <si>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</si>
  <si>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</si>
  <si>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</si>
  <si>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</si>
  <si>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</si>
  <si>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</si>
  <si>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</si>
  <si>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</si>
  <si>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</si>
  <si>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</si>
  <si>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</si>
  <si>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</si>
  <si>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</si>
  <si>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</si>
  <si>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</si>
  <si>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</si>
  <si>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</si>
  <si>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</si>
  <si>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</si>
  <si>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</si>
  <si>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</si>
  <si>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</si>
  <si>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</si>
  <si>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</si>
  <si>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</si>
  <si>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</si>
  <si>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</si>
  <si>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</si>
  <si>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</si>
  <si>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</si>
  <si>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</si>
  <si>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</si>
  <si>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</si>
  <si>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</si>
  <si>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</si>
  <si>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</si>
  <si>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</si>
  <si>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</si>
  <si>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</si>
  <si>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</si>
  <si>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</si>
  <si>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</si>
  <si>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</si>
  <si>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</si>
  <si>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</si>
  <si>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</si>
  <si>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</si>
  <si>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</si>
  <si>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</si>
  <si>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</si>
  <si>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</si>
  <si>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</si>
  <si>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</si>
  <si>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</si>
  <si>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</si>
  <si>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</si>
  <si>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</si>
  <si>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</si>
  <si>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</si>
  <si>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</si>
  <si>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</si>
  <si>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</si>
  <si>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</si>
  <si>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</si>
  <si>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</si>
  <si>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</si>
  <si>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</si>
  <si>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</si>
  <si>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</si>
  <si>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</si>
  <si>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</si>
  <si>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</si>
  <si>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</si>
  <si>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</si>
  <si>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</si>
  <si>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</si>
  <si>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</si>
  <si>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</si>
  <si>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</si>
  <si>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</si>
  <si>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</si>
  <si>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</si>
  <si>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</si>
  <si>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</si>
  <si>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</si>
  <si>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</si>
  <si>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</si>
  <si>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</si>
  <si>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</si>
  <si>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</si>
  <si>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</si>
  <si>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</si>
  <si>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</si>
  <si>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</si>
  <si>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</si>
  <si>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</si>
  <si>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</si>
  <si>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</si>
  <si>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</si>
  <si>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</si>
  <si>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</si>
  <si>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</si>
  <si>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</si>
  <si>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</si>
  <si>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</si>
  <si>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</si>
  <si>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</si>
  <si>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</si>
  <si>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</si>
  <si>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</si>
  <si>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</si>
  <si>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</si>
  <si>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</si>
  <si>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</si>
  <si>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</si>
  <si>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</si>
  <si>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</si>
  <si>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</si>
  <si>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</si>
  <si>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</si>
  <si>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</si>
  <si>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</si>
  <si>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</si>
  <si>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</si>
  <si>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</si>
  <si>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</si>
  <si>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</si>
  <si>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</si>
  <si>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</si>
  <si>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</si>
  <si>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</si>
  <si>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</si>
  <si>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</si>
  <si>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</si>
  <si>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</si>
  <si>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</si>
  <si>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</si>
  <si>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</si>
  <si>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</si>
  <si>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</si>
  <si>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</si>
  <si>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</si>
  <si>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</si>
  <si>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</si>
  <si>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</si>
  <si>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</si>
  <si>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</si>
  <si>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</si>
  <si>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</si>
  <si>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</si>
  <si>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</si>
  <si>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</si>
  <si>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</si>
  <si>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</si>
  <si>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</si>
  <si>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</si>
  <si>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</si>
  <si>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</si>
  <si>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</si>
  <si>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</si>
  <si>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</si>
  <si>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</si>
  <si>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</si>
  <si>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</si>
  <si>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</si>
  <si>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</si>
  <si>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</si>
  <si>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</si>
  <si>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</si>
  <si>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</si>
  <si>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</si>
  <si>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</si>
  <si>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</si>
  <si>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</si>
  <si>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</si>
  <si>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</si>
  <si>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</si>
  <si>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</si>
  <si>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</si>
  <si>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</si>
  <si>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</si>
  <si>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</si>
  <si>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</si>
  <si>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</si>
  <si>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</si>
  <si>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</si>
  <si>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</si>
  <si>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</si>
  <si>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</si>
  <si>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</si>
  <si>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</si>
  <si>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</si>
  <si>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</si>
  <si>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</si>
  <si>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</si>
  <si>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</si>
  <si>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</si>
  <si>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</si>
  <si>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</si>
  <si>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</si>
  <si>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</si>
  <si>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</si>
  <si>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</si>
  <si>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</si>
  <si>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</si>
  <si>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</si>
  <si>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</si>
  <si>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</si>
  <si>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</si>
  <si>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</si>
  <si>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</si>
  <si>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</si>
  <si>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</si>
  <si>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</si>
  <si>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</si>
  <si>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</si>
  <si>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</si>
  <si>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</si>
  <si>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</si>
  <si>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</si>
  <si>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</si>
  <si>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</si>
  <si>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</si>
  <si>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</si>
  <si>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</si>
  <si>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</si>
  <si>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</si>
  <si>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</si>
  <si>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</si>
  <si>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</si>
  <si>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</si>
  <si>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</si>
  <si>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</si>
  <si>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</si>
  <si>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</si>
  <si>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</si>
  <si>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</si>
  <si>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</si>
  <si>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</si>
  <si>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</si>
  <si>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</si>
  <si>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</si>
  <si>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</si>
  <si>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</si>
  <si>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</si>
  <si>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</si>
  <si>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</si>
  <si>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</si>
  <si>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</si>
  <si>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</si>
  <si>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</si>
  <si>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</si>
  <si>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</si>
  <si>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</si>
  <si>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</si>
  <si>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</si>
  <si>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</si>
  <si>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</si>
  <si>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</si>
  <si>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</si>
  <si>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</si>
  <si>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</si>
  <si>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</si>
  <si>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</si>
  <si>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</si>
  <si>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</si>
  <si>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</si>
  <si>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</si>
  <si>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</si>
  <si>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</si>
  <si>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</si>
  <si>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</si>
  <si>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</si>
  <si>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</si>
  <si>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</si>
  <si>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</si>
  <si>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</si>
  <si>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</si>
  <si>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</si>
  <si>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</si>
  <si>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</si>
  <si>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</si>
  <si>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</si>
  <si>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</si>
  <si>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</si>
  <si>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</si>
  <si>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</si>
  <si>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</si>
  <si>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</si>
  <si>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</si>
  <si>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</si>
  <si>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</si>
  <si>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</si>
  <si>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</si>
  <si>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</si>
  <si>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</si>
  <si>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</si>
  <si>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</si>
  <si>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</si>
  <si>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</si>
  <si>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</si>
  <si>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</si>
  <si>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</si>
  <si>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</si>
  <si>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</si>
  <si>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</si>
  <si>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</si>
  <si>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</si>
  <si>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</si>
  <si>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</si>
  <si>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</si>
  <si>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</si>
  <si>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</si>
  <si>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</si>
  <si>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</si>
  <si>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</si>
  <si>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</si>
  <si>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</si>
  <si>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</si>
  <si>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</si>
  <si>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</si>
  <si>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</si>
  <si>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</si>
  <si>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</si>
  <si>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</si>
  <si>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</si>
  <si>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</si>
  <si>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</si>
  <si>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</si>
  <si>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</si>
  <si>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</si>
  <si>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</si>
  <si>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</si>
  <si>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</si>
  <si>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</si>
  <si>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</si>
  <si>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</si>
  <si>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</si>
  <si>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</si>
  <si>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</si>
  <si>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</si>
  <si>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</si>
  <si>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</si>
  <si>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</si>
  <si>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</si>
  <si>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</si>
  <si>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</si>
  <si>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</si>
  <si>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</si>
  <si>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</si>
  <si>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</si>
  <si>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</si>
  <si>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</si>
  <si>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</si>
  <si>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</si>
  <si>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</si>
  <si>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</si>
  <si>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</si>
  <si>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</si>
  <si>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</si>
  <si>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</si>
  <si>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</si>
  <si>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</si>
  <si>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</si>
  <si>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</si>
  <si>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</si>
  <si>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</si>
  <si>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</si>
  <si>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</si>
  <si>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</si>
  <si>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</si>
  <si>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</si>
  <si>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</si>
  <si>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</si>
  <si>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</si>
  <si>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</si>
  <si>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</si>
  <si>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</si>
  <si>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</si>
  <si>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</si>
  <si>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</si>
  <si>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</si>
  <si>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</si>
  <si>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</si>
  <si>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</si>
  <si>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</si>
  <si>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</si>
  <si>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 xml:space="preserve"> EM team facing access issue as located in Kodana ( new Mamsha) , no access by care</t>
  </si>
  <si>
    <t xml:space="preserve">EM Team facing access issue as all Road closed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</si>
</sst>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5" totalsRowShown="0" headerRowDxfId="64" dataDxfId="63" headerRowBorderDxfId="61" tableBorderDxfId="62">
  <autoFilter ref="A1:L97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4" totalsRowShown="0" headerRowDxfId="31" dataDxfId="30" headerRowBorderDxfId="28" tableBorderDxfId="29">
  <autoFilter ref="A1:L1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317.94122141203843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45980.889647337965</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45980.889647337965</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45980.889647337965</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45980.889647337965</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45980.889647337965</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45980.889647337965</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45980.889647337965</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45980.889647337965</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45980.889647337965</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45980.889647337965</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45980.889647337965</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45980.889647337965</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45980.889647337965</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45980.889647337965</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45980.889647337965</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45980.889647337965</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45980.889647337965</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45980.889647337965</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45980.889647337965</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45980.889647337965</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45980.889647337965</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45980.889647337965</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45980.889647337965</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45980.889647337965</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45980.889647337965</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45980.889647337965</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45980.889647337965</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45980.889647337965</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45980.889647337965</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45980.889647337965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45980.889647337965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45980.889647337965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45980.889647337965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45980.889647337965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45980.889647337965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45980.889647337965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45980.889647337965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45980.889647337965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45980.889647337965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45980.889647337965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45980.889647337965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45980.889647337965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45980.889647337965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45980.889647337965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45980.889647337965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45980.889647337965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45980.889647337965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45980.889647337965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45980.889647337965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45980.889647337965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45980.889647337965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45980.889647337965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45980.889647337965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45980.889647337965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45980.889647337965</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B78C86A7-BE46-4C0A-BE25-9E85342084E2}"/>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155.8898093750031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45980.889647337965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45980.889647337965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45980.889647337965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45980.889647337965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45980.889647337965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45980.889647337965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45980.889647337965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45980.889647337965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45980.889647337965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45980.889647337965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45980.889647337965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45980.889647337965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45980.889647337965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45980.889647337965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45980.889647337965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45980.889647337965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45980.889647337965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45980.889647337965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45980.889647337965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45980.889647337965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45980.889647337965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45980.889647337965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45980.889647337965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45980.889647337965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45980.889647337965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45980.889647337965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45980.889647337965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45980.889647337965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45980.889647337965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45980.889647337965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45980.889647337965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45980.889647337965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45980.889647337965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45980.889647337965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45980.889647337965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45980.889647337965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45980.889647337965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45980.889647337965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45980.889647337965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45980.889647337965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45980.889647337965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45980.889647337965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45980.889647337965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45980.889647337965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45980.889647337965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45980.889647337965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45980.889647337965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45980.889647337965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45980.889647337965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45980.889647337965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45980.889647337965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45980.889647337965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45980.889647337965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45980.889647337965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45980.889647337965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45980.889647337965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45980.889647337965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45980.889647337965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45980.889647337965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45980.889647337965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45980.889647337965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45980.889647337965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45980.889647337965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45980.889647337965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45980.889647337965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45980.889647337965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45980.889647337965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45980.889647337965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45980.889647337965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45980.889647337965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45980.889647337965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45980.889647337965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45980.889647337965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45980.889647337965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45980.889647337965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45980.889647337965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45980.889647337965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45980.889647337965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45980.889647337965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45980.889647337965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45980.889647337965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45980.889647337965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45980.889647337965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45980.889647337965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45980.889647337965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45980.889647337965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45980.889647337965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45980.889647337965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45980.889647337965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45980.889647337965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45980.889647337965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45980.889647337965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45980.889647337965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45980.889647337965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45980.889647337965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45980.889647337965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45980.889647337965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45980.889647337965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45980.889647337965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45980.889647337965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45980.889647337965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45980.889647337965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45980.889647337965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45980.889647337965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45980.889647337965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45980.889647337965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45980.889647337965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45980.889647337965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45980.889647337965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45980.889647337965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45980.889647337965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45980.889647337965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45980.889647337965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45980.889647337965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45980.889647337965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45980.889647337965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45980.889647337965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45980.889647337965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45980.889647337965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45980.889647337965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45980.889647337965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45980.889647337965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45980.889647337965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45980.889647337965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45980.889647337965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45980.889647337965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45980.889647337965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45980.889647337965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45980.889647337965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45980.889647337965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45980.889647337965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45980.889647337965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45980.889647337965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45980.889647337965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45980.889647337965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45980.889647337965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45980.889647337965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45980.889647337965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45980.889647337965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45980.889647337965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45980.889647337965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45980.889647337965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45980.889647337965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45980.889647337965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45980.889647337965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45980.889647337965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45980.889647337965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45980.889647337965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45980.889647337965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45980.889647337965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45980.889647337965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45980.889647337965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45980.889647337965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45980.889647337965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45980.889647337965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45980.889647337965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45980.889647337965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45980.889647337965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45980.889647337965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45980.889647337965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45980.889647337965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45980.889647337965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45980.889647337965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45980.889647337965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45980.889647337965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45980.889647337965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45980.889647337965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45980.889647337965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45980.889647337965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45980.889647337965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45980.889647337965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45980.889647337965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45980.889647337965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45980.889647337965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45980.889647337965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45980.889647337965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45980.889647337965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45980.889647337965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45980.889647337965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45980.889647337965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45980.889647337965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45980.889647337965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5"/>
  <sheetViews>
    <sheetView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64" ca="1" si="0">IFERROR(NOW()-F2,"-")</f>
        <v>45980.889647337965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45980.889647337965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45980.889647337965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45980.889647337965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45980.889647337965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45980.889647337965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45980.889647337965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45980.889647337965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45980.889647337965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45980.889647337965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45980.889647337965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45980.889647337965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45980.889647337965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45980.889647337965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45980.889647337965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45980.889647337965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45980.889647337965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45980.889647337965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45980.889647337965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45980.889647337965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45980.889647337965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45980.889647337965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45980.889647337965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45980.889647337965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45980.889647337965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45980.889647337965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45980.889647337965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45980.889647337965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45980.889647337965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45980.889647337965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45980.889647337965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45980.889647337965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45980.889647337965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45980.889647337965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45980.889647337965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45980.889647337965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45980.889647337965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45980.889647337965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45980.889647337965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45980.889647337965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45980.889647337965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45980.889647337965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45980.889647337965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45980.889647337965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45980.889647337965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45980.889647337965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45980.889647337965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45980.889647337965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45980.889647337965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45980.889647337965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45980.889647337965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45980.889647337965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45980.889647337965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45980.889647337965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45980.889647337965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45980.889647337965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45980.889647337965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45980.889647337965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45980.889647337965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45980.889647337965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45980.889647337965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45980.889647337965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45980.889647337965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45980.889647337965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45980.889647337965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45980.889647337965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45980.889647337965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45980.889647337965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45980.889647337965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45980.889647337965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45980.889647337965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45980.889647337965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45980.889647337965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45980.889647337965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45980.889647337965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45980.889647337965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45980.889647337965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45980.889647337965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45980.889647337965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45980.889647337965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45980.889647337965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45980.889647337965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45980.889647337965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45980.889647337965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45980.889647337965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45980.889647337965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45980.889647337965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45980.889647337965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45980.889647337965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45980.889647337965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45980.889647337965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45980.889647337965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45980.889647337965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45980.889647337965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45980.889647337965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45980.889647337965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45980.889647337965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45980.889647337965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45980.889647337965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45980.889647337965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45980.889647337965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45980.889647337965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45980.889647337965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45980.889647337965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45980.889647337965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45980.889647337965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45980.889647337965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45980.889647337965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45980.889647337965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45980.889647337965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45980.889647337965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45980.889647337965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45980.889647337965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45980.889647337965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45980.889647337965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45980.889647337965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45980.889647337965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45980.889647337965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45980.889647337965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45980.889647337965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45980.889647337965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45980.889647337965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45980.889647337965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45980.889647337965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45980.889647337965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45980.889647337965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45980.889647337965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45980.889647337965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45980.889647337965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45980.889647337965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45980.889647337965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45980.889647337965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45980.889647337965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45980.889647337965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45980.889647337965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45980.889647337965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45980.889647337965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45980.889647337965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45980.889647337965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45980.889647337965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45980.889647337965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45980.889647337965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45980.889647337965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45980.889647337965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45980.889647337965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45980.889647337965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45980.889647337965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45980.889647337965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45980.889647337965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45980.889647337965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45980.889647337965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45980.889647337965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45980.889647337965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45980.889647337965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45980.889647337965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45980.889647337965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45980.889647337965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45980.889647337965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45980.889647337965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45980.889647337965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45980.889647337965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45980.889647337965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45980.889647337965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45980.889647337965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45980.889647337965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45980.889647337965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45980.889647337965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45980.889647337965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45980.889647337965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45980.889647337965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45980.889647337965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45980.889647337965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45980.889647337965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45980.889647337965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45980.889647337965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45980.889647337965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45980.889647337965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45980.889647337965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45980.889647337965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45980.889647337965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45980.889647337965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45980.889647337965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45980.889647337965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45980.889647337965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45980.889647337965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45980.889647337965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45980.889647337965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45980.889647337965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45980.889647337965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45980.889647337965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45980.889647337965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45980.889647337965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45980.889647337965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45980.889647337965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45980.889647337965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45980.889647337965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45980.889647337965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45980.889647337965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45980.889647337965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45980.889647337965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45980.889647337965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45980.889647337965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45980.889647337965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45980.889647337965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45980.889647337965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45980.889647337965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45980.889647337965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45980.889647337965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45980.889647337965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45980.889647337965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45980.889647337965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45980.889647337965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45980.889647337965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45980.889647337965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45980.889647337965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45980.889647337965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45980.889647337965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45980.889647337965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45980.889647337965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45980.889647337965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45980.889647337965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45980.889647337965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45980.889647337965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45980.889647337965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45980.889647337965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45980.889647337965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45980.889647337965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45980.889647337965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45980.889647337965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45980.889647337965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45980.889647337965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45980.889647337965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45980.889647337965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45980.889647337965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45980.889647337965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45980.889647337965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45980.889647337965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45980.889647337965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45980.889647337965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45980.889647337965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45980.889647337965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45980.889647337965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45980.889647337965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45980.889647337965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45980.889647337965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45980.889647337965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45980.889647337965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45980.889647337965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45980.889647337965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45980.889647337965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45980.889647337965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45980.889647337965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45980.889647337965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45980.889647337965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45980.889647337965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45980.889647337965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45980.889647337965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45980.889647337965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45980.889647337965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45980.889647337965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45980.889647337965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45980.889647337965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45980.889647337965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45980.889647337965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45980.889647337965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45980.889647337965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45980.889647337965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45980.889647337965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45980.889647337965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45980.889647337965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45980.889647337965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45980.889647337965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45980.889647337965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45980.889647337965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45980.889647337965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45980.889647337965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45980.889647337965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45980.889647337965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45980.889647337965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45980.889647337965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45980.889647337965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45980.889647337965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45980.889647337965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45980.889647337965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45980.889647337965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45980.889647337965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45980.889647337965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45980.889647337965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45980.889647337965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45980.889647337965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45980.889647337965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45980.889647337965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45980.889647337965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45980.889647337965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45980.889647337965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45980.889647337965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45980.889647337965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45980.889647337965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45980.889647337965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45980.889647337965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45980.889647337965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45980.889647337965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45980.889647337965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45980.889647337965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45980.889647337965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45980.889647337965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45980.889647337965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45980.889647337965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45980.889647337965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45980.889647337965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45980.889647337965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45980.889647337965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45980.889647337965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45980.889647337965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45980.889647337965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45980.889647337965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45980.889647337965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45980.889647337965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45980.889647337965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45980.889647337965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45980.889647337965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45980.889647337965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45980.889647337965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45980.889647337965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45980.889647337965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45980.889647337965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45980.889647337965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45980.889647337965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45980.889647337965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45980.889647337965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45980.889647337965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45980.889647337965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45980.889647337965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45980.889647337965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45980.889647337965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45980.889647337965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45980.889647337965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45980.889647337965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45980.889647337965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45980.889647337965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45980.889647337965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45980.889647337965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45980.889647337965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45980.889647337965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45980.889647337965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45980.889647337965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45980.889647337965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45980.889647337965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45980.889647337965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45980.889647337965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45980.889647337965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45980.889647337965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45980.889647337965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45980.889647337965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45980.889647337965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45980.889647337965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45980.889647337965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45980.889647337965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45980.889647337965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45980.889647337965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45980.889647337965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45980.889647337965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45980.889647337965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45980.889647337965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45980.889647337965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45980.889647337965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45980.889647337965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45980.889647337965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45980.889647337965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45980.889647337965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45980.889647337965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45980.889647337965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45980.889647337965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45980.889647337965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45980.889647337965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45980.889647337965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45980.889647337965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45980.889647337965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45980.889647337965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45980.889647337965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45980.889647337965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45980.889647337965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45980.889647337965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45980.889647337965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45980.889647337965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45980.889647337965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45980.889647337965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45980.889647337965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45980.889647337965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45980.889647337965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45980.889647337965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45980.889647337965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45980.889647337965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45980.889647337965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45980.889647337965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45980.889647337965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45980.889647337965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45980.889647337965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45980.889647337965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45980.889647337965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45980.889647337965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45980.889647337965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45980.889647337965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45980.889647337965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45980.889647337965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45980.889647337965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45980.889647337965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45980.889647337965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45980.889647337965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45980.889647337965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45980.889647337965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45980.889647337965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45980.889647337965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45980.889647337965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45980.889647337965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45980.889647337965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45980.889647337965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45980.889647337965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45980.889647337965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45980.889647337965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45980.889647337965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45980.889647337965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45980.889647337965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45980.889647337965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45980.889647337965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45980.889647337965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45980.889647337965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45980.889647337965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45980.889647337965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45980.889647337965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45980.889647337965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45980.889647337965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45980.889647337965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45980.889647337965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45980.889647337965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45980.889647337965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45980.889647337965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45980.889647337965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45980.889647337965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45980.889647337965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45980.889647337965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45980.889647337965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45980.889647337965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45980.889647337965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45980.889647337965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45980.889647337965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45980.889647337965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45980.889647337965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45980.889647337965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45980.889647337965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45980.889647337965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45980.889647337965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45980.889647337965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45980.889647337965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45980.889647337965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45980.889647337965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45980.889647337965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45980.889647337965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45980.889647337965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45980.889647337965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45980.889647337965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45980.889647337965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45980.889647337965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45980.889647337965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45980.889647337965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45980.889647337965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45980.889647337965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45980.889647337965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45980.889647337965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45980.889647337965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45980.889647337965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45980.889647337965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45980.889647337965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45980.889647337965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45980.889647337965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45980.889647337965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45980.889647337965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45980.889647337965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45980.889647337965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45980.889647337965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45980.889647337965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45980.889647337965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45980.889647337965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45980.889647337965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45980.889647337965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45980.889647337965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45980.889647337965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45980.889647337965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45980.889647337965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45980.889647337965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45980.889647337965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45980.889647337965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45980.889647337965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45980.889647337965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45980.889647337965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45980.889647337965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45980.889647337965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45980.889647337965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45980.889647337965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45980.889647337965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45980.889647337965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45980.889647337965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45980.889647337965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45980.889647337965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45980.889647337965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45980.889647337965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45980.889647337965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45980.889647337965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45980.889647337965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45980.889647337965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45980.889647337965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45980.889647337965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45980.889647337965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45980.889647337965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45980.889647337965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45980.889647337965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45980.889647337965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45980.889647337965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45980.889647337965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45980.889647337965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45980.889647337965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45980.889647337965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45980.889647337965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45980.889647337965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45980.889647337965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45980.889647337965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45980.889647337965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45980.889647337965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45980.889647337965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45980.889647337965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45980.889647337965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45980.889647337965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45980.889647337965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45980.889647337965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45980.889647337965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45980.889647337965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45980.889647337965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45980.889647337965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45980.889647337965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45980.889647337965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45980.889647337965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45980.889647337965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45980.889647337965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45980.889647337965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45980.889647337965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45980.889647337965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45980.889647337965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45980.889647337965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45980.889647337965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45980.889647337965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45980.889647337965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45980.889647337965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45980.889647337965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45980.889647337965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45980.889647337965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45980.889647337965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45980.889647337965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45980.889647337965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45980.889647337965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45980.889647337965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45980.889647337965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45980.889647337965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45980.889647337965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45980.889647337965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45980.889647337965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45980.889647337965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45980.889647337965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45980.889647337965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45980.889647337965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45980.889647337965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45980.889647337965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45980.889647337965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45980.889647337965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45980.889647337965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45980.889647337965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45980.889647337965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45980.889647337965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45980.889647337965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45980.889647337965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45980.889647337965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45980.889647337965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45980.889647337965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45980.889647337965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45980.889647337965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45980.889647337965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45980.889647337965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45980.889647337965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45980.889647337965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45980.889647337965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45980.889647337965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45980.889647337965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45980.889647337965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45980.889647337965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45980.889647337965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45980.889647337965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45980.889647337965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45980.889647337965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45980.889647337965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45980.889647337965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45980.889647337965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45980.889647337965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45980.889647337965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45980.889647337965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45980.889647337965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45980.889647337965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45980.889647337965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45980.889647337965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45980.889647337965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45980.889647337965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45980.889647337965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45980.889647337965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45980.889647337965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45980.889647337965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45980.889647337965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45980.889647337965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45980.889647337965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45980.889647337965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45980.889647337965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45980.889647337965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45980.889647337965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45980.889647337965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45980.889647337965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45980.889647337965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45980.889647337965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45980.889647337965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45980.889647337965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45980.889647337965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45980.889647337965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45980.889647337965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45980.889647337965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45980.889647337965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45980.889647337965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45980.889647337965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45980.889647337965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45980.889647337965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45980.889647337965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45980.889647337965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45980.889647337965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45980.889647337965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45980.889647337965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45980.889647337965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45980.889647337965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45980.889647337965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45980.889647337965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45980.889647337965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45980.889647337965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45980.889647337965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45980.889647337965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45980.889647337965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45980.889647337965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45980.889647337965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45980.889647337965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45980.889647337965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45980.889647337965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45980.889647337965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45980.889647337965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45980.889647337965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45980.889647337965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45980.889647337965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45980.889647337965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45980.889647337965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45980.889647337965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45980.889647337965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45980.889647337965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45980.889647337965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45980.889647337965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45980.889647337965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45980.889647337965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45980.889647337965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45980.889647337965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45980.889647337965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45980.889647337965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45980.889647337965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45980.889647337965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45980.889647337965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45980.889647337965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45980.889647337965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45980.889647337965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45980.889647337965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45980.889647337965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45980.889647337965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45980.889647337965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45980.889647337965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45980.889647337965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45980.889647337965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45980.889647337965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45980.889647337965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45980.889647453703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45980.889647453703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45980.889647453703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45980.889647453703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45980.889647453703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45980.889647453703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45980.889647453703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45980.889647453703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45980.889647453703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45980.889647453703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45980.889647453703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45980.889647453703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45980.889647453703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45980.889647453703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45980.889647453703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45980.889647453703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45980.889647453703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45980.889647453703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45980.889647453703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45980.889647453703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45980.889647453703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45980.889647453703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45980.889647453703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45980.889647453703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45980.889647453703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45980.889647453703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45980.889647453703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45980.889647453703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45980.889647453703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45980.889647453703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45980.889647453703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45980.889647453703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45980.889647453703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45980.889647453703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45980.889647453703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45980.889647453703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45980.889647453703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45980.889647453703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45980.889647453703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45980.889647453703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45980.889647453703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45980.889647453703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45980.889647453703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45980.889647453703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45980.889647453703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45980.889647453703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45980.889647453703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45980.889647453703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45980.889647453703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45980.889647453703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45980.889647453703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45980.889647453703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45980.889647453703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45980.889647453703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45980.889647453703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45980.889647453703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45980.889647453703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45980.889647453703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45980.889647453703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45980.889647453703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45980.889647453703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45980.889647453703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45980.889647453703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45980.889647453703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45980.889647453703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45980.889647453703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45980.889647453703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45980.889647453703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45980.889647453703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45980.889647453703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45980.889647453703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45980.889647453703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45980.889647453703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45980.889647453703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45980.889647453703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45980.889647453703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45980.889647453703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45980.889647453703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45980.889647453703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45980.889647453703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45980.889647453703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45980.889647453703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45980.889647453703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45980.889647453703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45980.889647453703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45980.889647453703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45980.889647453703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45980.889647453703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45980.889647453703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45980.889647453703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45980.889647453703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45980.889647453703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45980.889647453703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45980.889647453703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45980.889647453703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45980.889647453703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45980.889647453703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45980.889647453703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45980.889647453703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45980.889647453703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45980.889647453703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45980.889647453703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45980.889647453703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45980.889647453703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45980.889647453703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45980.889647453703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45980.889647453703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45980.889647453703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45980.889647453703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45980.889647453703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45980.889647453703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45980.889647453703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45980.889647453703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45980.889647453703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45980.889647453703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45980.889647453703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45980.889647453703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45980.889647453703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45980.889647453703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45980.889647453703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45980.889647453703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45980.889647453703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45980.889647453703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45980.889647453703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45980.889647453703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45980.889647453703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45980.889647453703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45980.889647453703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45980.889647453703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45980.889647453703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45980.889647453703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45980.889647453703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45980.889647453703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45980.889647453703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45980.889647453703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45980.889647453703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45980.889647453703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45980.889647453703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45980.889647453703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45980.889647453703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45980.889647453703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45980.889647453703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45980.889647453703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45980.889647453703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45980.889647453703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45980.889647453703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45980.889647453703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45980.889647453703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45980.889647453703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45980.889647453703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45980.889647453703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45980.889647453703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45980.889647453703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45980.889647453703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45980.889647453703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45980.889647453703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45980.889647453703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45980.889647453703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45980.889647453703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45980.889647453703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45980.889647453703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45980.889647453703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45980.889647453703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45980.889647453703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45980.889647453703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45980.889647453703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45980.889647453703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45980.889647453703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45980.889647453703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45980.889647453703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45980.889647453703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45980.889647453703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45980.889647453703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45980.889647453703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45980.889647453703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45980.889647453703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45980.889647453703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45980.889647453703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45980.889647453703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45980.889647453703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45980.889647453703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45980.889647453703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45980.889647453703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45980.889647453703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45980.889647453703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45980.889647453703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45980.889647453703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45980.889647453703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45980.889647453703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45980.889647453703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45980.889647453703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45980.889647453703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45980.889647453703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45980.889647453703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45980.889647453703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45980.889647453703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45980.889647453703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45980.889647453703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45980.889647453703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45980.889647453703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45980.889647453703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45980.889647453703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45980.889647453703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45980.889647453703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45980.889647453703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45980.889647453703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45980.889647453703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45980.889647453703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45980.889647453703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45980.889647453703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45980.889647453703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45980.889647453703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45980.889647453703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45980.889647453703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45980.889647453703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45980.889647453703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45980.889647453703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45980.889647453703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45980.889647453703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45980.889647453703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45980.889647453703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45980.889647453703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45980.889647453703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45980.889647453703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45980.889647453703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45980.889647453703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45980.889647453703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45980.889647453703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45980.889647453703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45980.889647453703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45980.889647453703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45980.889647453703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45980.889647453703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45980.889647453703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45980.889647453703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45980.889647453703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45980.889647453703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45980.889647453703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45980.889647453703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45980.889647453703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45980.889647453703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45980.889647453703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45980.889647453703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45980.889647453703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45980.889647453703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45980.889647453703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45980.889647453703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45980.889647453703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45980.889647453703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45980.889647453703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45980.889647453703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45980.889647453703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45980.889647453703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45980.889647453703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45980.889647453703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45980.889647453703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45980.889647453703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45980.889647453703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45980.889647453703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45980.889647453703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45980.889647453703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45980.889647453703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45980.889647453703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45980.889647453703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45980.889647453703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45980.889647453703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45980.889647453703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45980.889647453703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45980.889647453703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45980.889647453703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45980.889647453703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45980.889647453703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975" ca="1" si="15">IFERROR(NOW()-F961,"-")</f>
        <v>45980.889647453703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45980.889647453703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45980.889647453703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45980.889647453703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45980.889647453703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45980.889647453703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45980.889647453703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45980.889647453703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45980.889647453703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45980.889647453703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45980.889647453703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45980.889647453703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45980.889647453703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45980.889647453703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45980.889647453703</v>
      </c>
      <c r="H975" s="22"/>
      <c r="I975" s="19" t="str">
        <f>IFERROR(VLOOKUP(D975,DB!A:F,6,0),"")</f>
        <v/>
      </c>
      <c r="J975" s="18" t="str">
        <f>IFERROR(VLOOKUP(D975,DB!A:G,7,0),"")</f>
        <v/>
      </c>
      <c r="K975" s="45"/>
      <c r="L975" s="23" t="str">
        <f>IFERROR(VLOOKUP(D975,DB!A:I,9,0),"")</f>
        <v/>
      </c>
    </row>
  </sheetData>
  <dataValidations count="2">
    <dataValidation allowBlank="1" showInputMessage="1" showErrorMessage="1" sqref="E1" xr:uid="{5914219A-CB83-432D-936A-CC0CB6F3982A}"/>
    <dataValidation type="list" allowBlank="1" showInputMessage="1" showErrorMessage="1" sqref="E2:E97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277.40892974536837</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51" ca="1" si="0">IFERROR(NOW()-F3,"")</f>
        <v>4.7471412035520189E-2</v>
      </c>
      <c r="H3" s="95">
        <v>45980.810960648145</v>
      </c>
      <c r="I3" s="113" t="str">
        <f>IFERROR(VLOOKUP(D3,DB!A:F,6,0),"")</f>
        <v>Generator-SG</v>
      </c>
      <c r="J3" s="113" t="str">
        <f>IFERROR(VLOOKUP(D3,DB!A:G,7,0),"")</f>
        <v>Dead</v>
      </c>
      <c r="K3" s="97" t="s">
        <v>39108</v>
      </c>
      <c r="L3" s="91" t="str">
        <f>IFERROR(VLOOKUP(D3,DB!A:I,9,0),"")</f>
        <v>Latis</v>
      </c>
    </row>
    <row r="4" spans="1:16" ht="15" customHeight="1">
      <c r="A4" s="113"/>
      <c r="B4" s="113" t="str">
        <f>IFERROR(VLOOKUP(D4,DB!A:K,11,0),"")</f>
        <v/>
      </c>
      <c r="C4" s="93"/>
      <c r="D4" s="91"/>
      <c r="E4" s="94"/>
      <c r="F4" s="95"/>
      <c r="G4" s="96">
        <f t="shared" ca="1" si="0"/>
        <v>45980.889647337965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45980.889647337965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45980.889647337965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45980.889647337965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45980.889647337965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45980.889647337965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45980.889647337965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45980.889647337965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45980.889647337965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45980.889647337965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45980.889647337965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45980.889647337965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45980.889647337965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45980.889647337965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45980.889647337965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45980.889647337965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45980.889647337965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45980.889647337965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45980.889647337965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45980.889647337965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45980.889647337965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45980.889647337965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45980.889647337965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45980.889647337965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45980.889647337965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45980.889647337965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45980.889647337965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45980.889647337965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45980.889647337965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45980.889647337965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45980.889647337965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45980.889647337965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45980.889647337965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45980.889647337965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45980.889647337965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45980.889647337965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45980.889647337965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45980.889647337965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45980.889647337965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45980.889647337965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45980.889647337965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45980.889647337965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45980.889647337965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45980.889647337965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45980.889647337965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45980.889647337965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45980.889647337965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45980.889647337965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45980.889647337965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45980.889647337965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45980.889647337965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45980.889647337965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45980.889647337965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45980.889647337965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45980.889647337965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45980.889647337965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45980.889647337965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45980.889647337965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45980.889647337965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45980.889647337965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45980.889647337965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45980.889647337965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45980.889647337965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45980.889647337965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45980.889647337965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45980.889647337965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45980.889647337965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45980.889647337965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45980.889647337965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45980.889647337965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45980.889647337965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45980.889647337965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45980.889647337965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45980.889647337965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45980.889647337965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45980.889647337965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45980.889647337965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45980.889647337965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45980.889647337965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45980.889647337965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45980.889647337965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45980.889647337965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45980.889647337965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45980.889647337965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45980.889647337965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45980.889647337965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45980.889647337965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45980.889647337965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45980.889647337965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45980.889647337965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45980.889647337965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45980.889647337965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45980.889647337965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45980.889647337965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45980.889647337965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45980.889647337965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45980.889647337965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45980.889647337965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45980.889647337965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45980.889647337965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45980.889647337965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45980.889647337965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45980.889647337965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45980.889647337965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45980.889647337965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45980.889647337965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45980.889647337965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45980.889647337965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45980.889647337965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45980.889647337965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45980.889647337965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45980.889647337965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45980.889647337965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45980.889647337965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45980.889647337965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45980.889647337965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45980.889647337965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45980.889647337965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45980.889647337965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45980.889647337965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45980.889647337965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45980.889647337965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45980.889647337965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45980.889647337965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45980.889647337965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45980.889647337965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45980.889647337965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45980.889647337965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45980.889647337965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45980.889647337965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45980.889647337965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45980.889647337965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45980.889647337965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45980.889647337965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45980.889647337965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45980.889647337965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45980.889647337965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45980.889647337965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45980.889647337965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45980.889647337965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45980.889647337965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45980.889647337965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45980.889647337965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45980.889647337965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45980.889647337965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45980.889647337965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45980.889647337965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45980.889647337965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45980.889647337965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45980.889647337965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45980.889647337965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45980.889647337965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45980.889647337965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45980.889647337965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45980.889647337965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45980.889647337965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45980.889647337965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45980.889647337965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45980.889647337965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45980.889647337965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45980.889647337965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45980.889647337965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45980.889647337965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45980.889647337965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45980.889647337965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45980.889647337965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45980.889647337965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45980.889647337965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45980.889647337965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45980.889647337965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45980.889647337965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45980.889647337965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45980.889647337965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45980.889647337965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45980.889647337965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45980.889647337965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45980.889647337965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45980.889647337965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45980.889647337965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45980.889647337965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45980.889647337965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45980.889647337965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45980.889647337965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45980.889647337965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45980.889647337965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45980.889647337965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45980.889647337965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45980.889647337965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45980.889647337965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45980.889647337965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45980.889647337965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45980.889647337965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45980.889647337965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45980.889647337965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45980.889647337965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45980.889647337965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45980.889647337965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45980.889647337965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45980.889647337965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45980.889647337965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45980.889647337965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45980.889647337965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45980.889647337965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45980.889647337965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45980.889647337965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45980.889647337965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45980.889647337965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45980.889647337965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45980.889647337965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45980.889647337965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45980.889647337965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45980.889647337965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45980.889647337965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45980.889647337965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45980.889647337965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45980.889647337965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45980.889647337965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45980.889647337965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45980.889647337965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45980.889647337965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45980.889647337965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45980.889647337965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45980.889647337965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45980.889647337965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45980.889647337965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45980.889647337965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45980.889647337965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45980.889647337965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45980.889647337965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45980.889647337965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45980.889647337965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45980.889647337965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45980.889647337965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45980.889647337965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45980.889647337965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45980.889647337965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45980.889647337965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45980.889647337965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45980.889647337965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45980.889647337965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45980.889647337965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45980.889647337965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45980.889647337965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45980.889647337965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45980.889647337965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45980.889647337965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45980.889647337965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45980.889647337965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45980.889647337965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45980.889647337965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45980.889647337965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45980.889647337965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45980.889647337965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45980.889647337965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45980.889647337965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45980.889647337965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45980.889647337965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45980.889647337965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45980.889647337965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45980.889647337965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45980.889647337965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45980.889647337965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45980.889647337965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45980.889647337965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45980.889647337965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45980.889647337965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45980.889647337965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45980.889647337965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45980.889647337965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45980.889647337965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45980.889647337965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45980.889647337965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45980.889647337965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45980.889647337965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45980.889647337965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45980.889647337965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45980.889647337965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45980.889647337965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45980.889647337965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45980.889647337965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45980.889647337965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45980.889647337965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45980.889647337965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45980.889647337965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45980.889647337965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45980.889647337965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45980.889647337965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45980.889647337965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45980.889647337965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45980.889647337965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45980.889647337965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45980.889647337965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45980.889647337965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45980.889647337965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45980.889647337965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45980.889647337965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45980.889647337965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45980.889647337965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45980.889647337965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45980.889647337965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45980.889647337965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45980.889647337965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45980.889647337965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45980.889647337965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45980.889647337965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45980.889647337965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45980.889647337965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45980.889647337965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45980.889647337965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45980.889647337965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45980.889647337965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45980.889647337965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45980.889647337965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45980.889647337965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45980.889647337965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45980.889647337965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45980.889647337965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45980.889647337965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45980.889647337965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45980.889647337965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45980.889647337965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45980.889647337965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45980.889647337965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45980.889647337965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45980.889647337965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45980.889647337965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45980.889647337965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45980.889647337965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45980.889647337965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45980.889647337965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45980.889647337965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45980.889647337965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45980.889647337965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45980.889647337965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45980.889647337965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45980.889647337965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45980.889647337965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45980.889647337965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45980.889647337965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45980.889647337965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45980.889647337965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45980.889647337965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45980.889647337965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45980.889647337965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45980.889647337965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45980.889647337965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45980.889647337965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45980.889647337965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45980.889647337965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45980.889647337965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45980.889647337965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45980.889647337965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45980.889647337965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45980.889647337965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45980.889647337965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45980.889647337965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45980.889647337965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45980.889647337965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45980.889647337965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45980.889647337965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45980.889647337965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45980.889647337965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45980.889647337965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45980.889647337965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45980.889647337965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45980.889647337965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45980.889647337965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45980.889647337965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45980.889647337965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45980.889647337965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45980.889647337965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45980.889647337965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45980.889647337965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45980.889647337965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45980.889647337965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45980.889647337965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45980.889647337965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45980.889647337965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45980.889647337965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45980.889647337965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45980.889647337965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45980.889647337965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45980.889647337965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45980.889647337965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45980.889647337965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45980.889647337965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45980.889647337965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45980.889647337965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45980.889647337965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45980.889647337965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45980.889647337965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45980.889647337965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45980.889647337965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45980.889647337965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45980.889647337965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45980.889647337965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45980.889647337965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45980.889647337965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45980.889647337965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45980.889647337965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45980.889647337965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45980.889647337965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45980.889647337965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45980.889647337965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45980.889647337965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45980.889647337965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45980.889647337965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45980.889647337965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45980.889647337965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45980.889647337965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45980.889647337965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45980.889647337965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45980.889647337965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45980.889647337965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45980.889647337965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45980.889647337965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45980.889647337965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45980.889647337965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45980.889647337965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45980.889647337965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45980.889647337965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45980.889647337965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45980.889647337965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45980.889647337965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45980.889647337965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45980.889647337965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45980.889647337965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45980.889647337965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45980.889647337965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45980.889647337965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45980.889647337965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45980.889647337965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45980.889647337965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45980.889647337965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45980.889647337965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45980.889647337965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45980.889647337965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45980.889647337965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45980.889647337965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45980.889647337965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45980.889647337965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45980.889647337965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45980.889647337965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45980.889647337965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45980.889647337965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45980.889647337965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45980.889647337965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45980.889647337965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45980.889647337965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45980.889647337965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45980.889647337965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45980.889647337965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45980.889647337965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45980.889647337965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45980.889647337965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45980.889647337965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45980.889647337965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45980.889647337965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45980.889647337965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45980.889647337965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45980.889647337965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45980.889647337965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45980.889647337965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45980.889647337965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45980.889647337965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45980.889647337965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45980.889647337965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45980.889647337965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45980.889647337965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45980.889647337965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45980.889647337965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45980.889647337965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45980.889647337965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45980.889647337965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45980.889647337965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45980.889647337965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45980.889647337965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45980.889647337965</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6"/>
  <sheetViews>
    <sheetView tabSelected="1" workbookViewId="0">
      <selection activeCell="E18" sqref="E18"/>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89.05758715277625</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54.700770023147925</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32.228536226852157</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3.3748440972267417</v>
      </c>
      <c r="H5" s="135">
        <v>45977.468807870369</v>
      </c>
      <c r="I5" s="109" t="str">
        <f>IFERROR(VLOOKUP(D5,DB!A:F,6,0),"")</f>
        <v>SCECO</v>
      </c>
      <c r="J5" s="109" t="str">
        <f>IFERROR(VLOOKUP(D5,DB!A:G,7,0),"")</f>
        <v>Weak</v>
      </c>
      <c r="K5" s="109" t="s">
        <v>39116</v>
      </c>
      <c r="L5" s="109" t="str">
        <f>IFERROR(VLOOKUP(D5,DB!A:I,9,0),"")</f>
        <v>Latis</v>
      </c>
    </row>
    <row r="6" spans="1:13">
      <c r="A6" s="109" t="s">
        <v>39115</v>
      </c>
      <c r="B6" s="109" t="str">
        <f>IFERROR(VLOOKUP(D6,DB!A:K,11,0),"")</f>
        <v>R5</v>
      </c>
      <c r="C6" s="109">
        <v>1</v>
      </c>
      <c r="D6" s="109" t="s">
        <v>38122</v>
      </c>
      <c r="E6" s="109" t="s">
        <v>39117</v>
      </c>
      <c r="F6" s="135">
        <v>45980.705428240741</v>
      </c>
      <c r="G6" s="111">
        <f ca="1">IFERROR(NOW()-F6,"")</f>
        <v>0.18421909722383134</v>
      </c>
      <c r="H6" s="135">
        <v>45980.697789351849</v>
      </c>
      <c r="I6" s="109" t="str">
        <f>IFERROR(VLOOKUP(D6,DB!A:F,6,0),"")</f>
        <v>SCECO</v>
      </c>
      <c r="J6" s="109" t="str">
        <f>IFERROR(VLOOKUP(D6,DB!A:G,7,0),"")</f>
        <v>Haj Removal</v>
      </c>
      <c r="K6" s="109" t="s">
        <v>39118</v>
      </c>
      <c r="L6" s="109" t="str">
        <f>IFERROR(VLOOKUP(D6,DB!A:I,9,0),"")</f>
        <v>Latis</v>
      </c>
    </row>
    <row r="7" spans="1:13">
      <c r="A7" s="109" t="s">
        <v>39115</v>
      </c>
      <c r="B7" s="109" t="str">
        <f>IFERROR(VLOOKUP(D7,DB!A:K,11,0),"")</f>
        <v>R5</v>
      </c>
      <c r="C7" s="109">
        <v>1</v>
      </c>
      <c r="D7" s="109" t="s">
        <v>38288</v>
      </c>
      <c r="E7" s="109" t="s">
        <v>39117</v>
      </c>
      <c r="F7" s="135">
        <v>45980.705428240741</v>
      </c>
      <c r="G7" s="111">
        <f ca="1">IFERROR(NOW()-F7,"")</f>
        <v>0.18421909722383134</v>
      </c>
      <c r="H7" s="135">
        <v>45980.697789351849</v>
      </c>
      <c r="I7" s="109" t="str">
        <f>IFERROR(VLOOKUP(D7,DB!A:F,6,0),"")</f>
        <v>SCECO</v>
      </c>
      <c r="J7" s="109" t="str">
        <f>IFERROR(VLOOKUP(D7,DB!A:G,7,0),"")</f>
        <v>Haj Removal</v>
      </c>
      <c r="K7" s="109" t="s">
        <v>39119</v>
      </c>
      <c r="L7" s="109" t="str">
        <f>IFERROR(VLOOKUP(D7,DB!A:I,9,0),"")</f>
        <v>Latis</v>
      </c>
    </row>
    <row r="8" spans="1:13">
      <c r="A8" s="109" t="s">
        <v>39115</v>
      </c>
      <c r="B8" s="109" t="str">
        <f>IFERROR(VLOOKUP(D8,DB!A:K,11,0),"")</f>
        <v>R5</v>
      </c>
      <c r="C8" s="109">
        <v>1</v>
      </c>
      <c r="D8" s="109" t="s">
        <v>38135</v>
      </c>
      <c r="E8" s="109" t="s">
        <v>39117</v>
      </c>
      <c r="F8" s="135">
        <v>45980.705428240741</v>
      </c>
      <c r="G8" s="111">
        <f ca="1">IFERROR(NOW()-F8,"")</f>
        <v>0.18421909722383134</v>
      </c>
      <c r="H8" s="135">
        <v>45980.697789351849</v>
      </c>
      <c r="I8" s="109" t="str">
        <f>IFERROR(VLOOKUP(D8,DB!A:F,6,0),"")</f>
        <v>SCECO</v>
      </c>
      <c r="J8" s="109" t="str">
        <f>IFERROR(VLOOKUP(D8,DB!A:G,7,0),"")</f>
        <v>Haj Removal</v>
      </c>
      <c r="K8" s="109" t="s">
        <v>39119</v>
      </c>
      <c r="L8" s="109" t="str">
        <f>IFERROR(VLOOKUP(D8,DB!A:I,9,0),"")</f>
        <v>Latis</v>
      </c>
    </row>
    <row r="9" spans="1:13">
      <c r="A9" s="109" t="s">
        <v>39115</v>
      </c>
      <c r="B9" s="109" t="str">
        <f>IFERROR(VLOOKUP(D9,DB!A:K,11,0),"")</f>
        <v>R5</v>
      </c>
      <c r="C9" s="109">
        <v>2</v>
      </c>
      <c r="D9" s="109" t="s">
        <v>38250</v>
      </c>
      <c r="E9" s="109" t="s">
        <v>39117</v>
      </c>
      <c r="F9" s="135">
        <v>45980.705428240741</v>
      </c>
      <c r="G9" s="111">
        <f ca="1">IFERROR(NOW()-F9,"")</f>
        <v>0.18421909722383134</v>
      </c>
      <c r="H9" s="135">
        <v>45980.697789351849</v>
      </c>
      <c r="I9" s="109" t="str">
        <f>IFERROR(VLOOKUP(D9,DB!A:F,6,0),"")</f>
        <v>SCECO</v>
      </c>
      <c r="J9" s="109" t="str">
        <f>IFERROR(VLOOKUP(D9,DB!A:G,7,0),"")</f>
        <v>Haj Removal</v>
      </c>
      <c r="K9" s="109" t="s">
        <v>39119</v>
      </c>
      <c r="L9" s="109" t="str">
        <f>IFERROR(VLOOKUP(D9,DB!A:I,9,0),"")</f>
        <v>Latis</v>
      </c>
    </row>
    <row r="10" spans="1:13">
      <c r="A10" s="109" t="s">
        <v>39115</v>
      </c>
      <c r="B10" s="109" t="str">
        <f>IFERROR(VLOOKUP(D10,DB!A:K,11,0),"")</f>
        <v>R5</v>
      </c>
      <c r="C10" s="109">
        <v>1</v>
      </c>
      <c r="D10" s="109" t="s">
        <v>38505</v>
      </c>
      <c r="E10" s="109" t="s">
        <v>39117</v>
      </c>
      <c r="F10" s="135">
        <v>45980.705428240741</v>
      </c>
      <c r="G10" s="111">
        <f ca="1">IFERROR(NOW()-F10,"")</f>
        <v>0.18421909722383134</v>
      </c>
      <c r="H10" s="135">
        <v>45980.697789351849</v>
      </c>
      <c r="I10" s="109" t="str">
        <f>IFERROR(VLOOKUP(D10,DB!A:F,6,0),"")</f>
        <v>SCECO</v>
      </c>
      <c r="J10" s="109" t="str">
        <f>IFERROR(VLOOKUP(D10,DB!A:G,7,0),"")</f>
        <v>Haj Removal</v>
      </c>
      <c r="K10" s="109" t="s">
        <v>39118</v>
      </c>
      <c r="L10" s="109" t="str">
        <f>IFERROR(VLOOKUP(D10,DB!A:I,9,0),"")</f>
        <v>Latis</v>
      </c>
    </row>
    <row r="11" spans="1:13">
      <c r="A11" s="109" t="s">
        <v>39115</v>
      </c>
      <c r="B11" s="109" t="str">
        <f>IFERROR(VLOOKUP(D11,DB!A:K,11,0),"")</f>
        <v>R5</v>
      </c>
      <c r="C11" s="109">
        <v>2</v>
      </c>
      <c r="D11" s="109" t="s">
        <v>38182</v>
      </c>
      <c r="E11" s="109" t="s">
        <v>39117</v>
      </c>
      <c r="F11" s="135">
        <v>45980.705428240741</v>
      </c>
      <c r="G11" s="111">
        <f ca="1">IFERROR(NOW()-F11,"")</f>
        <v>0.18421909722383134</v>
      </c>
      <c r="H11" s="135">
        <v>45980.697789351849</v>
      </c>
      <c r="I11" s="109" t="str">
        <f>IFERROR(VLOOKUP(D11,DB!A:F,6,0),"")</f>
        <v>SCECO</v>
      </c>
      <c r="J11" s="109" t="str">
        <f>IFERROR(VLOOKUP(D11,DB!A:G,7,0),"")</f>
        <v>Haj Removal</v>
      </c>
      <c r="K11" s="109" t="s">
        <v>39120</v>
      </c>
      <c r="L11" s="109" t="str">
        <f>IFERROR(VLOOKUP(D11,DB!A:I,9,0),"")</f>
        <v>Latis</v>
      </c>
    </row>
    <row r="12" spans="1:13">
      <c r="A12" s="109"/>
      <c r="B12" s="109" t="str">
        <f>IFERROR(VLOOKUP(D12,DB!A:K,11,0),"")</f>
        <v/>
      </c>
      <c r="C12" s="109"/>
      <c r="D12" s="109"/>
      <c r="E12" s="109"/>
      <c r="F12" s="109"/>
      <c r="G12" s="111">
        <f ca="1">IFERROR(NOW()-F12,"")</f>
        <v>45980.889647337965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45980.889647337965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45980.889647337965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45980.889647337965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45980.889647337965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45980.889647337965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45980.889647337965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45980.889647337965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45980.889647337965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45980.889647337965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45980.889647337965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45980.889647337965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45980.889647337965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45980.889647337965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45980.889647337965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45980.889647337965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45980.889647337965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45980.889647337965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45980.889647337965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45980.889647337965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45980.889647337965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45980.889647337965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45980.889647337965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45980.889647337965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45980.889647337965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45980.889647337965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45980.889647337965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45980.889647337965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45980.889647337965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45980.889647337965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45980.889647337965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45980.889647337965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45980.889647337965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45980.889647337965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45980.889647337965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45980.889647337965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45980.889647337965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45980.889647337965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45980.889647337965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45980.889647337965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45980.889647337965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45980.889647337965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45980.889647337965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45980.889647337965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45980.889647337965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45980.889647337965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45980.889647337965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45980.889647337965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45980.889647337965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45980.889647337965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45980.889647337965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45980.889647337965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45980.889647337965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45980.889647337965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45980.889647337965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45980.889647337965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45980.889647337965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45980.889647337965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45980.889647337965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45980.889647337965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45980.889647337965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45980.889647337965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45980.889647337965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45980.889647337965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45980.889647337965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45980.889647337965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45980.889647337965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45980.889647337965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45980.889647337965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45980.889647337965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45980.889647337965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45980.889647337965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45980.889647337965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45980.889647337965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45980.889647337965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45980.889647337965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45980.889647337965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45980.889647337965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45980.889647337965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45980.889647337965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45980.889647337965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45980.889647337965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45980.889647337965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45980.889647337965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45980.889647337965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45980.889647337965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45980.889647337965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45980.889647337965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45980.889647337965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45980.889647337965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45980.889647337965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45980.889647337965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45980.889647337965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45980.889647337965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45980.889647337965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45980.889647337965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45980.889647337965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45980.889647337965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45980.889647337965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45980.889647337965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45980.889647337965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45980.889647337965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45980.889647337965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45980.889647337965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45980.889647337965</v>
      </c>
      <c r="H116" s="109"/>
      <c r="I116" s="109" t="str">
        <f>IFERROR(VLOOKUP(D116,DB!A:F,6,0),"")</f>
        <v/>
      </c>
      <c r="J116" s="109" t="str">
        <f>IFERROR(VLOOKUP(D116,DB!A:G,7,0),"")</f>
        <v/>
      </c>
      <c r="K116" s="109"/>
      <c r="L116" s="109" t="str">
        <f>IFERROR(VLOOKUP(D116,DB!A:I,9,0),"")</f>
        <v/>
      </c>
    </row>
    <row r="117" spans="1:12">
      <c r="A117" s="138"/>
      <c r="B117" s="138" t="str">
        <f>IFERROR(VLOOKUP(D117,DB!A:K,11,0),"")</f>
        <v/>
      </c>
      <c r="C117" s="138"/>
      <c r="D117" s="138"/>
      <c r="E117" s="138"/>
      <c r="F117" s="139"/>
      <c r="G117" s="111">
        <f ca="1">IFERROR(NOW()-F117,"")</f>
        <v>45980.889647337965</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45980.889647337965</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45980.889647337965</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45980.889647337965</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45980.889647337965</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45980.889647337965</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45980.889647337965</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45980.889647337965</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45980.889647337965</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45980.889647337965</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45980.889647337965</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45980.889647337965</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45980.889647337965</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45980.889647337965</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45980.889647337965</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45980.889647337965</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45980.889647337965</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45980.889647337965</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45980.889647337965</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45980.889647337965</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45980.889647337965</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45980.889647337965</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45980.889647337965</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45980.889647337965</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45980.889647337965</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45980.889647337965</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45980.889647337965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45980.889647337965</v>
      </c>
      <c r="H144" s="139"/>
      <c r="I144" s="138" t="str">
        <f>IFERROR(VLOOKUP(D144,DB!A:F,6,0),"")</f>
        <v/>
      </c>
      <c r="J144" s="138" t="str">
        <f>IFERROR(VLOOKUP(D144,DB!A:G,7,0),"")</f>
        <v/>
      </c>
      <c r="K144" s="138"/>
      <c r="L144" s="138" t="str">
        <f>IFERROR(VLOOKUP(D144,DB!A:I,9,0),"")</f>
        <v/>
      </c>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sheetData>
  <dataValidations count="2">
    <dataValidation allowBlank="1" showInputMessage="1" showErrorMessage="1" sqref="E1" xr:uid="{920C6338-E771-4DAE-8C89-92A9093EA4DE}"/>
    <dataValidation type="list" allowBlank="1" showInputMessage="1" showErrorMessage="1" sqref="E2:E1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45980.889647337965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45980.889647337965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45980.889647337965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45980.889647337965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45980.889647337965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45980.889647337965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45980.889647337965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45980.889647337965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45980.889647337965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45980.889647337965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45980.889647337965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45980.889647337965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45980.889647337965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45980.889647337965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45980.889647337965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45980.889647337965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45980.889647337965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45980.889647337965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45980.889647337965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45980.889647337965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45980.889647337965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45980.889647337965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45980.889647337965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45980.889647337965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45980.889647337965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45980.889647337965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45980.889647337965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45980.889647337965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45980.889647337965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45980.889647337965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45980.889647337965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45980.889647337965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45980.889647337965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45980.889647337965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45980.889647337965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45980.889647337965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45980.889647337965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45980.889647337965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45980.889647337965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45980.889647337965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45980.889647337965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45980.889647337965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45980.889647337965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45980.889647337965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45980.889647337965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45980.889647337965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45980.889647337965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45980.889647337965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45980.889647337965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45980.889647337965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45980.889647337965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45980.889647337965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45980.889647337965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45980.889647337965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45980.889647337965</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2025-11-19T18:21:56Z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